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<sst xmlns="http://schemas.openxmlformats.org/spreadsheetml/2006/main" count="288" uniqueCount="269">
  <si>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</si>
  <si>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</si>
  <si>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</si>
  <si>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</si>
  <si>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</si>
  <si>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</si>
  <si>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</si>
  <si>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</si>
  <si>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</si>
  <si>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</si>
  <si>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</si>
  <si>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</si>
  <si>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</si>
  <si>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</si>
  <si>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</si>
  <si>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</si>
  <si>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</si>
  <si>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</si>
  <si>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</si>
  <si>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</si>
  <si>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</si>
  <si>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</si>
  <si>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</si>
  <si>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</si>
  <si>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</si>
  <si>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</si>
  <si>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</si>
  <si>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</si>
  <si>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</si>
  <si>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</si>
  <si>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</si>
  <si>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</si>
  <si>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</si>
  <si>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</si>
  <si>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</si>
  <si>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</si>
  <si>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</si>
  <si>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</si>
  <si>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</si>
  <si>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</si>
  <si>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</si>
  <si>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</si>
  <si>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</si>
  <si>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</si>
  <si>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</si>
  <si>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</si>
  <si>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</si>
  <si>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</si>
  <si>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</si>
  <si>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</si>
  <si>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</si>
  <si>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</si>
  <si>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</si>
  <si>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</si>
  <si>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</si>
  <si>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</si>
  <si>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</si>
  <si>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</si>
  <si>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</si>
  <si>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</si>
  <si>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</si>
  <si>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</si>
  <si>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</si>
  <si>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</si>
  <si>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</si>
  <si>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</si>
  <si>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</si>
  <si>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</si>
  <si>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</si>
  <si>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</si>
  <si>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</si>
  <si>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</si>
  <si>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</si>
  <si>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</si>
  <si>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</si>
  <si>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</si>
  <si>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</si>
  <si>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</si>
  <si>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</si>
  <si>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</si>
  <si>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</si>
  <si>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</si>
  <si>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</si>
  <si>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</si>
  <si>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</si>
  <si>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</si>
  <si>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</si>
  <si>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</si>
  <si>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</si>
  <si>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</si>
  <si>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</si>
  <si>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</si>
  <si>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</si>
  <si>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</si>
  <si>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</si>
  <si>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</si>
  <si>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</si>
  <si>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</si>
  <si>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</si>
  <si>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</si>
  <si>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</si>
  <si>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</si>
  <si>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</si>
  <si>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</si>
  <si>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</si>
  <si>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</si>
  <si>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</si>
  <si>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</si>
  <si>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</si>
  <si>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</si>
  <si>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</si>
  <si>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</si>
  <si>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</si>
  <si>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</si>
  <si>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</si>
  <si>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</si>
  <si>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</si>
  <si>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</si>
  <si>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</si>
  <si>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</si>
  <si>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</si>
  <si>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</si>
  <si>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</si>
  <si>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</si>
  <si>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</si>
  <si>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</si>
  <si>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</si>
  <si>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</si>
  <si>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</si>
  <si>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</si>
  <si>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</si>
  <si>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</si>
  <si>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</si>
  <si>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</si>
  <si>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</si>
  <si>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</si>
  <si>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</si>
  <si>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</si>
  <si>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</si>
  <si>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</si>
  <si>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</si>
  <si>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</si>
  <si>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</si>
  <si>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</si>
  <si>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</si>
  <si>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</si>
  <si>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</si>
  <si>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</si>
  <si>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</si>
  <si>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</si>
  <si>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</si>
  <si>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</si>
  <si>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</si>
  <si>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</si>
  <si>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</si>
  <si>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</si>
  <si>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</si>
  <si>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</si>
  <si>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</si>
  <si>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</si>
  <si>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</si>
  <si>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</si>
  <si>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</si>
  <si>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</si>
  <si>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</si>
  <si>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</si>
  <si>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</si>
  <si>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</si>
  <si>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</si>
  <si>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</si>
  <si>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</si>
  <si>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</si>
  <si>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</si>
  <si>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</si>
  <si>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</si>
  <si>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</si>
  <si>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</si>
  <si>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</si>
  <si>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</si>
  <si>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</si>
  <si>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</si>
  <si>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</si>
  <si>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</si>
  <si>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</si>
  <si>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</si>
  <si>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</si>
  <si>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</si>
  <si>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</si>
  <si>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</si>
  <si>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</si>
  <si>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</si>
  <si>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</si>
  <si>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</si>
  <si>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</si>
  <si>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</si>
  <si>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</si>
  <si>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</si>
  <si>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</si>
  <si>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</si>
  <si>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</si>
  <si>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</si>
  <si>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</si>
  <si>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</si>
  <si>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</si>
  <si>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</si>
  <si>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</si>
  <si>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</si>
  <si>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</si>
  <si>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</si>
  <si>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</si>
  <si>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</si>
  <si>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</si>
  <si>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</si>
  <si>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</si>
  <si>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</si>
  <si>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благородный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</si>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</sst>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sz val="9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0"/>
      <name val="Times New Roman"/>
      <family val="1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" fontId="46" fillId="0" borderId="10" xfId="0" applyNumberFormat="1" applyFont="1" applyFill="1" applyBorder="1" applyAlignment="1">
      <alignment/>
    </xf>
    <xf numFmtId="1" fontId="46" fillId="0" borderId="11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textRotation="90" wrapText="1"/>
    </xf>
    <xf numFmtId="0" fontId="44" fillId="0" borderId="13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2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5" fontId="44" fillId="0" borderId="12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textRotation="90" wrapText="1"/>
    </xf>
    <xf numFmtId="0" fontId="44" fillId="0" borderId="14" xfId="0" applyFont="1" applyFill="1" applyBorder="1" applyAlignment="1">
      <alignment horizontal="center" vertical="center" textRotation="90"/>
    </xf>
    <xf numFmtId="0" fontId="44" fillId="0" borderId="15" xfId="0" applyFont="1" applyFill="1" applyBorder="1" applyAlignment="1">
      <alignment horizontal="center" vertical="center" textRotation="90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top" wrapText="1"/>
    </xf>
    <xf numFmtId="0" fontId="50" fillId="33" borderId="0" xfId="0" applyFont="1" applyFill="1" applyAlignment="1">
      <alignment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132</xdr:row>
      <xdr:rowOff>19050</xdr:rowOff>
    </xdr:from>
    <xdr:to>
      <xdr:col>10</xdr:col>
      <xdr:colOff>95250</xdr:colOff>
      <xdr:row>136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5688330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И.о. министра природных ресурсов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экологии Калужской области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______________________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PageLayoutView="0" workbookViewId="0" topLeftCell="A1">
      <selection activeCell="D153" sqref="D153"/>
    </sheetView>
  </sheetViews>
  <sheetFormatPr defaultColWidth="9.140625" defaultRowHeight="15"/>
  <cols>
    <col min="1" max="1" width="4.28125" style="4" customWidth="1"/>
    <col min="2" max="2" width="36.140625" style="4" customWidth="1"/>
    <col min="3" max="3" width="11.57421875" style="4" customWidth="1"/>
    <col min="4" max="5" width="9.140625" style="22" customWidth="1"/>
    <col min="6" max="6" width="12.00390625" style="4" customWidth="1"/>
    <col min="7" max="7" width="9.140625" style="4" customWidth="1"/>
    <col min="8" max="8" width="6.7109375" style="4" customWidth="1"/>
    <col min="9" max="9" width="5.57421875" style="4" customWidth="1"/>
    <col min="10" max="10" width="7.140625" style="4" customWidth="1"/>
    <col min="11" max="11" width="9.140625" style="4" customWidth="1"/>
    <col min="12" max="12" width="3.8515625" style="4" customWidth="1"/>
    <col min="13" max="13" width="9.57421875" style="34" customWidth="1"/>
    <col min="14" max="14" width="6.421875" style="34" customWidth="1"/>
    <col min="15" max="15" width="9.140625" style="4" customWidth="1"/>
    <col min="16" max="16" width="8.00390625" style="4" customWidth="1"/>
    <col min="17" max="17" width="9.140625" style="4" customWidth="1"/>
    <col min="18" max="18" width="3.851562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1875" style="4" customWidth="1"/>
    <col min="23" max="23" width="7.57421875" style="4" customWidth="1"/>
    <col min="24" max="24" width="8.140625" style="4" customWidth="1"/>
    <col min="25" max="25" width="8.7109375" style="4" customWidth="1"/>
    <col min="26" max="26" width="5.28125" style="4" customWidth="1"/>
    <col min="27" max="27" width="7.28125" style="4" customWidth="1"/>
    <col min="28" max="28" width="9.140625" style="4" customWidth="1"/>
    <col min="29" max="29" width="3.8515625" style="4" customWidth="1"/>
    <col min="30" max="30" width="9.57421875" style="4" customWidth="1"/>
    <col min="31" max="31" width="12.28125" style="4" customWidth="1"/>
    <col min="32" max="33" width="9.140625" style="4" customWidth="1"/>
    <col min="34" max="16384" width="9.140625" style="4" customWidth="1"/>
  </cols>
  <sheetData>
    <row r="1" spans="1:31" ht="15" customHeight="1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7"/>
      <c r="N1" s="37"/>
      <c r="O1" s="3"/>
      <c r="P1" s="1"/>
      <c r="Q1" s="1"/>
      <c r="R1" s="1"/>
      <c r="S1" s="1"/>
      <c r="T1" s="1"/>
      <c r="U1" s="1"/>
      <c r="V1" s="68" t="s">
        <v>3</v>
      </c>
      <c r="W1" s="69"/>
      <c r="X1" s="69"/>
      <c r="Y1" s="69"/>
      <c r="Z1" s="69"/>
      <c r="AA1" s="69"/>
      <c r="AB1" s="69"/>
      <c r="AC1" s="69"/>
      <c r="AD1" s="69"/>
      <c r="AE1" s="69"/>
    </row>
    <row r="2" spans="1:31" ht="14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1"/>
      <c r="U2" s="1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6.5">
      <c r="A3" s="6" t="s">
        <v>22</v>
      </c>
      <c r="B3" s="1"/>
      <c r="C3" s="1"/>
      <c r="D3" s="7" t="s">
        <v>23</v>
      </c>
      <c r="E3" s="7"/>
      <c r="F3" s="1"/>
      <c r="G3" s="1"/>
      <c r="H3" s="1"/>
      <c r="I3" s="1"/>
      <c r="J3" s="1"/>
      <c r="K3" s="1"/>
      <c r="L3" s="1"/>
      <c r="M3" s="37"/>
      <c r="N3" s="37"/>
      <c r="O3" s="1"/>
      <c r="P3" s="1"/>
      <c r="Q3" s="1"/>
      <c r="R3" s="1"/>
      <c r="S3" s="1"/>
      <c r="T3" s="1"/>
      <c r="U3" s="1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16.5">
      <c r="A4" s="6" t="s">
        <v>27</v>
      </c>
      <c r="B4" s="1"/>
      <c r="C4" s="1"/>
      <c r="D4" s="8" t="s">
        <v>215</v>
      </c>
      <c r="E4" s="8"/>
      <c r="F4" s="1"/>
      <c r="G4" s="1"/>
      <c r="H4" s="1"/>
      <c r="I4" s="1"/>
      <c r="J4" s="1"/>
      <c r="K4" s="1"/>
      <c r="L4" s="1"/>
      <c r="M4" s="37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" ht="16.5">
      <c r="A5" s="6" t="s">
        <v>120</v>
      </c>
      <c r="B5" s="6"/>
    </row>
    <row r="6" spans="1:31" ht="207.75" customHeight="1">
      <c r="A6" s="50" t="s">
        <v>4</v>
      </c>
      <c r="B6" s="50" t="s">
        <v>0</v>
      </c>
      <c r="C6" s="50" t="s">
        <v>121</v>
      </c>
      <c r="D6" s="55" t="s">
        <v>1</v>
      </c>
      <c r="E6" s="55"/>
      <c r="F6" s="50" t="s">
        <v>122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71" t="s">
        <v>19</v>
      </c>
      <c r="W6" s="71"/>
      <c r="X6" s="71"/>
      <c r="Y6" s="71"/>
      <c r="Z6" s="71"/>
      <c r="AA6" s="71"/>
      <c r="AB6" s="71"/>
      <c r="AC6" s="71"/>
      <c r="AD6" s="71"/>
      <c r="AE6" s="71"/>
    </row>
    <row r="7" spans="1:31" ht="60" customHeight="1">
      <c r="A7" s="53"/>
      <c r="B7" s="51"/>
      <c r="C7" s="51"/>
      <c r="D7" s="47" t="s">
        <v>210</v>
      </c>
      <c r="E7" s="47" t="s">
        <v>211</v>
      </c>
      <c r="F7" s="51"/>
      <c r="G7" s="61" t="s">
        <v>5</v>
      </c>
      <c r="H7" s="59"/>
      <c r="I7" s="59"/>
      <c r="J7" s="59"/>
      <c r="K7" s="59"/>
      <c r="L7" s="59"/>
      <c r="M7" s="59"/>
      <c r="N7" s="60"/>
      <c r="O7" s="61" t="s">
        <v>6</v>
      </c>
      <c r="P7" s="59"/>
      <c r="Q7" s="59"/>
      <c r="R7" s="59"/>
      <c r="S7" s="59"/>
      <c r="T7" s="59"/>
      <c r="U7" s="60"/>
      <c r="V7" s="70" t="s">
        <v>25</v>
      </c>
      <c r="W7" s="72"/>
      <c r="X7" s="70" t="s">
        <v>24</v>
      </c>
      <c r="Y7" s="70"/>
      <c r="Z7" s="70"/>
      <c r="AA7" s="70"/>
      <c r="AB7" s="70"/>
      <c r="AC7" s="70"/>
      <c r="AD7" s="70"/>
      <c r="AE7" s="70"/>
    </row>
    <row r="8" spans="1:31" ht="15" customHeight="1">
      <c r="A8" s="53"/>
      <c r="B8" s="51"/>
      <c r="C8" s="51"/>
      <c r="D8" s="48"/>
      <c r="E8" s="56"/>
      <c r="F8" s="51"/>
      <c r="G8" s="62" t="s">
        <v>7</v>
      </c>
      <c r="H8" s="50" t="s">
        <v>8</v>
      </c>
      <c r="I8" s="63" t="s">
        <v>9</v>
      </c>
      <c r="J8" s="61" t="s">
        <v>10</v>
      </c>
      <c r="K8" s="59"/>
      <c r="L8" s="59"/>
      <c r="M8" s="59"/>
      <c r="N8" s="60"/>
      <c r="O8" s="62" t="s">
        <v>7</v>
      </c>
      <c r="P8" s="61" t="s">
        <v>17</v>
      </c>
      <c r="Q8" s="59"/>
      <c r="R8" s="59"/>
      <c r="S8" s="59"/>
      <c r="T8" s="60"/>
      <c r="U8" s="50" t="s">
        <v>18</v>
      </c>
      <c r="V8" s="70" t="s">
        <v>7</v>
      </c>
      <c r="W8" s="70" t="s">
        <v>8</v>
      </c>
      <c r="X8" s="70" t="s">
        <v>7</v>
      </c>
      <c r="Y8" s="70" t="s">
        <v>8</v>
      </c>
      <c r="Z8" s="73" t="s">
        <v>21</v>
      </c>
      <c r="AA8" s="70" t="s">
        <v>17</v>
      </c>
      <c r="AB8" s="70"/>
      <c r="AC8" s="70"/>
      <c r="AD8" s="70"/>
      <c r="AE8" s="70"/>
    </row>
    <row r="9" spans="1:31" ht="40.5" customHeight="1">
      <c r="A9" s="53"/>
      <c r="B9" s="51"/>
      <c r="C9" s="51"/>
      <c r="D9" s="48"/>
      <c r="E9" s="56"/>
      <c r="F9" s="51"/>
      <c r="G9" s="51"/>
      <c r="H9" s="51"/>
      <c r="I9" s="64"/>
      <c r="J9" s="58" t="s">
        <v>11</v>
      </c>
      <c r="K9" s="59"/>
      <c r="L9" s="59"/>
      <c r="M9" s="60"/>
      <c r="N9" s="50" t="s">
        <v>16</v>
      </c>
      <c r="O9" s="51"/>
      <c r="P9" s="58" t="s">
        <v>11</v>
      </c>
      <c r="Q9" s="66"/>
      <c r="R9" s="66"/>
      <c r="S9" s="67"/>
      <c r="T9" s="50" t="s">
        <v>16</v>
      </c>
      <c r="U9" s="51"/>
      <c r="V9" s="55"/>
      <c r="W9" s="55"/>
      <c r="X9" s="55"/>
      <c r="Y9" s="55"/>
      <c r="Z9" s="74"/>
      <c r="AA9" s="70" t="s">
        <v>11</v>
      </c>
      <c r="AB9" s="70"/>
      <c r="AC9" s="70"/>
      <c r="AD9" s="70"/>
      <c r="AE9" s="70" t="s">
        <v>20</v>
      </c>
    </row>
    <row r="10" spans="1:31" ht="69" customHeight="1">
      <c r="A10" s="54"/>
      <c r="B10" s="52"/>
      <c r="C10" s="52"/>
      <c r="D10" s="49"/>
      <c r="E10" s="57"/>
      <c r="F10" s="52"/>
      <c r="G10" s="52"/>
      <c r="H10" s="52"/>
      <c r="I10" s="65"/>
      <c r="J10" s="28" t="s">
        <v>12</v>
      </c>
      <c r="K10" s="28" t="s">
        <v>13</v>
      </c>
      <c r="L10" s="31" t="s">
        <v>14</v>
      </c>
      <c r="M10" s="28" t="s">
        <v>15</v>
      </c>
      <c r="N10" s="52"/>
      <c r="O10" s="52"/>
      <c r="P10" s="28" t="s">
        <v>12</v>
      </c>
      <c r="Q10" s="28" t="s">
        <v>13</v>
      </c>
      <c r="R10" s="31" t="s">
        <v>14</v>
      </c>
      <c r="S10" s="28" t="s">
        <v>15</v>
      </c>
      <c r="T10" s="54"/>
      <c r="U10" s="52"/>
      <c r="V10" s="55"/>
      <c r="W10" s="55"/>
      <c r="X10" s="55"/>
      <c r="Y10" s="55"/>
      <c r="Z10" s="74"/>
      <c r="AA10" s="28" t="s">
        <v>12</v>
      </c>
      <c r="AB10" s="28" t="s">
        <v>13</v>
      </c>
      <c r="AC10" s="31" t="s">
        <v>14</v>
      </c>
      <c r="AD10" s="28" t="s">
        <v>15</v>
      </c>
      <c r="AE10" s="55"/>
    </row>
    <row r="11" spans="1:31" ht="15" customHeight="1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ht="14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6"/>
      <c r="Y12" s="11"/>
      <c r="Z12" s="11"/>
      <c r="AA12" s="11"/>
      <c r="AB12" s="11"/>
      <c r="AC12" s="11"/>
      <c r="AD12" s="11"/>
      <c r="AE12" s="35"/>
    </row>
    <row r="13" spans="1:31" ht="78.75">
      <c r="A13" s="26" t="s">
        <v>30</v>
      </c>
      <c r="B13" s="14" t="s">
        <v>125</v>
      </c>
      <c r="C13" s="9">
        <v>53.487</v>
      </c>
      <c r="D13" s="11"/>
      <c r="E13" s="11"/>
      <c r="F13" s="10">
        <f>E13*100/C13</f>
        <v>0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0"/>
      <c r="Z13" s="11"/>
      <c r="AA13" s="11"/>
      <c r="AB13" s="11"/>
      <c r="AC13" s="11"/>
      <c r="AD13" s="11"/>
      <c r="AE13" s="35"/>
    </row>
    <row r="14" spans="1:31" ht="26.25">
      <c r="A14" s="26" t="s">
        <v>31</v>
      </c>
      <c r="B14" s="14" t="s">
        <v>126</v>
      </c>
      <c r="C14" s="9">
        <v>19.2171</v>
      </c>
      <c r="D14" s="11"/>
      <c r="E14" s="11"/>
      <c r="F14" s="10">
        <f aca="true" t="shared" si="0" ref="F14:F77">E14*100/C14</f>
        <v>0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/>
      <c r="Z14" s="11"/>
      <c r="AA14" s="11"/>
      <c r="AB14" s="11"/>
      <c r="AC14" s="11"/>
      <c r="AD14" s="11"/>
      <c r="AE14" s="35"/>
    </row>
    <row r="15" spans="1:31" ht="14.25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5"/>
    </row>
    <row r="16" spans="1:31" ht="26.25">
      <c r="A16" s="26" t="s">
        <v>34</v>
      </c>
      <c r="B16" s="15" t="s">
        <v>127</v>
      </c>
      <c r="C16" s="10">
        <v>42.235</v>
      </c>
      <c r="D16" s="11"/>
      <c r="E16" s="11"/>
      <c r="F16" s="10">
        <f t="shared" si="0"/>
        <v>0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  <c r="Z16" s="11"/>
      <c r="AA16" s="11"/>
      <c r="AB16" s="11"/>
      <c r="AC16" s="11"/>
      <c r="AD16" s="11"/>
      <c r="AE16" s="30"/>
    </row>
    <row r="17" spans="1:31" ht="26.25">
      <c r="A17" s="26" t="s">
        <v>35</v>
      </c>
      <c r="B17" s="15" t="s">
        <v>128</v>
      </c>
      <c r="C17" s="10">
        <v>34.086</v>
      </c>
      <c r="D17" s="11"/>
      <c r="E17" s="11"/>
      <c r="F17" s="10">
        <f t="shared" si="0"/>
        <v>0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1"/>
      <c r="AA17" s="11"/>
      <c r="AB17" s="11"/>
      <c r="AC17" s="11"/>
      <c r="AD17" s="11"/>
      <c r="AE17" s="35"/>
    </row>
    <row r="18" spans="1:31" ht="66">
      <c r="A18" s="26" t="s">
        <v>36</v>
      </c>
      <c r="B18" s="15" t="s">
        <v>129</v>
      </c>
      <c r="C18" s="10">
        <v>59.926</v>
      </c>
      <c r="D18" s="11"/>
      <c r="E18" s="11"/>
      <c r="F18" s="10">
        <f t="shared" si="0"/>
        <v>0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  <c r="Z18" s="11"/>
      <c r="AA18" s="11"/>
      <c r="AB18" s="11"/>
      <c r="AC18" s="11"/>
      <c r="AD18" s="11"/>
      <c r="AE18" s="35"/>
    </row>
    <row r="19" spans="1:31" ht="14.25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5"/>
    </row>
    <row r="20" spans="1:31" ht="78.75">
      <c r="A20" s="26" t="s">
        <v>39</v>
      </c>
      <c r="B20" s="14" t="s">
        <v>130</v>
      </c>
      <c r="C20" s="10">
        <v>42.8426</v>
      </c>
      <c r="D20" s="11"/>
      <c r="E20" s="11"/>
      <c r="F20" s="10">
        <f t="shared" si="0"/>
        <v>0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0"/>
      <c r="Z20" s="11"/>
      <c r="AA20" s="11"/>
      <c r="AB20" s="11"/>
      <c r="AC20" s="11"/>
      <c r="AD20" s="11"/>
      <c r="AE20" s="35"/>
    </row>
    <row r="21" spans="1:31" ht="14.25">
      <c r="A21" s="12" t="s">
        <v>216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5"/>
    </row>
    <row r="22" spans="1:31" ht="26.25">
      <c r="A22" s="26" t="s">
        <v>217</v>
      </c>
      <c r="B22" s="14" t="s">
        <v>117</v>
      </c>
      <c r="C22" s="11">
        <v>73.4487</v>
      </c>
      <c r="D22" s="11"/>
      <c r="E22" s="11">
        <v>21</v>
      </c>
      <c r="F22" s="10">
        <f t="shared" si="0"/>
        <v>28.591384190598337</v>
      </c>
      <c r="G22" s="11"/>
      <c r="H22" s="10">
        <f>G22*100/E22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1.05</v>
      </c>
      <c r="W22" s="11">
        <f>V22*100/E22</f>
        <v>5</v>
      </c>
      <c r="X22" s="11">
        <v>1</v>
      </c>
      <c r="Y22" s="10">
        <f>X22*100/E22</f>
        <v>4.761904761904762</v>
      </c>
      <c r="Z22" s="11"/>
      <c r="AA22" s="11"/>
      <c r="AB22" s="11"/>
      <c r="AC22" s="11"/>
      <c r="AD22" s="11">
        <v>0</v>
      </c>
      <c r="AE22" s="35">
        <v>1</v>
      </c>
    </row>
    <row r="23" spans="1:31" ht="26.25">
      <c r="A23" s="26" t="s">
        <v>218</v>
      </c>
      <c r="B23" s="14" t="s">
        <v>214</v>
      </c>
      <c r="C23" s="10">
        <v>18.3</v>
      </c>
      <c r="D23" s="11"/>
      <c r="E23" s="11"/>
      <c r="F23" s="10">
        <f t="shared" si="0"/>
        <v>0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1"/>
      <c r="AD23" s="11"/>
      <c r="AE23" s="35"/>
    </row>
    <row r="24" spans="1:31" ht="14.25">
      <c r="A24" s="12" t="s">
        <v>219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5"/>
    </row>
    <row r="25" spans="1:31" ht="78.75">
      <c r="A25" s="26" t="s">
        <v>42</v>
      </c>
      <c r="B25" s="14" t="s">
        <v>131</v>
      </c>
      <c r="C25" s="10">
        <v>50.249</v>
      </c>
      <c r="D25" s="11"/>
      <c r="E25" s="29"/>
      <c r="F25" s="10">
        <f t="shared" si="0"/>
        <v>0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1"/>
      <c r="AA25" s="11"/>
      <c r="AB25" s="11"/>
      <c r="AC25" s="11"/>
      <c r="AD25" s="11"/>
      <c r="AE25" s="35"/>
    </row>
    <row r="26" spans="1:31" ht="26.25">
      <c r="A26" s="26" t="s">
        <v>43</v>
      </c>
      <c r="B26" s="14" t="s">
        <v>213</v>
      </c>
      <c r="C26" s="10">
        <v>13.248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5"/>
    </row>
    <row r="27" spans="1:31" ht="26.25">
      <c r="A27" s="26" t="s">
        <v>220</v>
      </c>
      <c r="B27" s="39" t="s">
        <v>118</v>
      </c>
      <c r="C27" s="40">
        <v>4.368</v>
      </c>
      <c r="D27" s="11"/>
      <c r="E27" s="29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1"/>
      <c r="AA27" s="11"/>
      <c r="AB27" s="11"/>
      <c r="AC27" s="11"/>
      <c r="AD27" s="11"/>
      <c r="AE27" s="35"/>
    </row>
    <row r="28" spans="1:31" ht="26.25">
      <c r="A28" s="26" t="s">
        <v>221</v>
      </c>
      <c r="B28" s="39" t="s">
        <v>118</v>
      </c>
      <c r="C28" s="40">
        <v>8.88</v>
      </c>
      <c r="D28" s="11"/>
      <c r="E28" s="29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1"/>
      <c r="AE28" s="35"/>
    </row>
    <row r="29" spans="1:31" ht="52.5">
      <c r="A29" s="26" t="s">
        <v>222</v>
      </c>
      <c r="B29" s="14" t="s">
        <v>132</v>
      </c>
      <c r="C29" s="10">
        <v>31.93</v>
      </c>
      <c r="D29" s="11"/>
      <c r="E29" s="29"/>
      <c r="F29" s="10">
        <f t="shared" si="0"/>
        <v>0</v>
      </c>
      <c r="G29" s="11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0"/>
      <c r="Z29" s="11"/>
      <c r="AA29" s="11"/>
      <c r="AB29" s="11"/>
      <c r="AC29" s="11"/>
      <c r="AD29" s="11"/>
      <c r="AE29" s="35"/>
    </row>
    <row r="30" spans="1:31" ht="26.25">
      <c r="A30" s="26" t="s">
        <v>223</v>
      </c>
      <c r="B30" s="14" t="s">
        <v>123</v>
      </c>
      <c r="C30" s="10">
        <v>32.115</v>
      </c>
      <c r="D30" s="11"/>
      <c r="E30" s="29"/>
      <c r="F30" s="10">
        <f t="shared" si="0"/>
        <v>0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0"/>
      <c r="Z30" s="11"/>
      <c r="AA30" s="11"/>
      <c r="AB30" s="11"/>
      <c r="AC30" s="11"/>
      <c r="AD30" s="11"/>
      <c r="AE30" s="35"/>
    </row>
    <row r="31" spans="1:31" ht="14.25">
      <c r="A31" s="12" t="s">
        <v>224</v>
      </c>
      <c r="B31" s="13" t="s">
        <v>48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5"/>
    </row>
    <row r="32" spans="1:31" ht="26.25">
      <c r="A32" s="26" t="s">
        <v>45</v>
      </c>
      <c r="B32" s="14" t="s">
        <v>133</v>
      </c>
      <c r="C32" s="10">
        <v>25.055</v>
      </c>
      <c r="D32" s="11"/>
      <c r="E32" s="29"/>
      <c r="F32" s="10">
        <f t="shared" si="0"/>
        <v>0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0"/>
      <c r="Z32" s="11"/>
      <c r="AA32" s="11"/>
      <c r="AB32" s="11"/>
      <c r="AC32" s="11"/>
      <c r="AD32" s="11"/>
      <c r="AE32" s="35"/>
    </row>
    <row r="33" spans="1:31" ht="78.75">
      <c r="A33" s="26" t="s">
        <v>46</v>
      </c>
      <c r="B33" s="14" t="s">
        <v>134</v>
      </c>
      <c r="C33" s="10">
        <v>59.9362</v>
      </c>
      <c r="D33" s="11"/>
      <c r="E33" s="29"/>
      <c r="F33" s="10">
        <f t="shared" si="0"/>
        <v>0</v>
      </c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0"/>
      <c r="Z33" s="11"/>
      <c r="AA33" s="11"/>
      <c r="AB33" s="11"/>
      <c r="AC33" s="11"/>
      <c r="AD33" s="11"/>
      <c r="AE33" s="35"/>
    </row>
    <row r="34" spans="1:31" ht="26.25">
      <c r="A34" s="26" t="s">
        <v>47</v>
      </c>
      <c r="B34" s="14" t="s">
        <v>135</v>
      </c>
      <c r="C34" s="10">
        <v>12.9098</v>
      </c>
      <c r="D34" s="11"/>
      <c r="E34" s="29"/>
      <c r="F34" s="10">
        <f t="shared" si="0"/>
        <v>0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0"/>
      <c r="Z34" s="11"/>
      <c r="AA34" s="11"/>
      <c r="AB34" s="11"/>
      <c r="AC34" s="11"/>
      <c r="AD34" s="11"/>
      <c r="AE34" s="35"/>
    </row>
    <row r="35" spans="1:31" ht="26.25">
      <c r="A35" s="26" t="s">
        <v>51</v>
      </c>
      <c r="B35" s="14" t="s">
        <v>124</v>
      </c>
      <c r="C35" s="10">
        <v>20.275</v>
      </c>
      <c r="D35" s="11"/>
      <c r="E35" s="29"/>
      <c r="F35" s="10">
        <f t="shared" si="0"/>
        <v>0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0"/>
      <c r="Z35" s="11"/>
      <c r="AA35" s="11"/>
      <c r="AB35" s="11"/>
      <c r="AC35" s="11"/>
      <c r="AD35" s="11"/>
      <c r="AE35" s="35"/>
    </row>
    <row r="36" spans="1:31" ht="14.25">
      <c r="A36" s="12" t="s">
        <v>225</v>
      </c>
      <c r="B36" s="13" t="s">
        <v>52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5"/>
    </row>
    <row r="37" spans="1:31" ht="26.25">
      <c r="A37" s="26" t="s">
        <v>49</v>
      </c>
      <c r="B37" s="14" t="s">
        <v>136</v>
      </c>
      <c r="C37" s="10">
        <v>51.9813</v>
      </c>
      <c r="D37" s="11"/>
      <c r="E37" s="29"/>
      <c r="F37" s="10">
        <f t="shared" si="0"/>
        <v>0</v>
      </c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0"/>
      <c r="Z37" s="11"/>
      <c r="AA37" s="11"/>
      <c r="AB37" s="11"/>
      <c r="AC37" s="11"/>
      <c r="AD37" s="11"/>
      <c r="AE37" s="35"/>
    </row>
    <row r="38" spans="1:31" ht="26.25">
      <c r="A38" s="26" t="s">
        <v>50</v>
      </c>
      <c r="B38" s="14" t="s">
        <v>137</v>
      </c>
      <c r="C38" s="10">
        <v>3.194</v>
      </c>
      <c r="D38" s="11"/>
      <c r="E38" s="29"/>
      <c r="F38" s="10">
        <f t="shared" si="0"/>
        <v>0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0"/>
      <c r="Z38" s="11"/>
      <c r="AA38" s="11"/>
      <c r="AB38" s="11"/>
      <c r="AC38" s="11"/>
      <c r="AD38" s="11"/>
      <c r="AE38" s="35"/>
    </row>
    <row r="39" spans="1:31" ht="39">
      <c r="A39" s="26" t="s">
        <v>51</v>
      </c>
      <c r="B39" s="14" t="s">
        <v>138</v>
      </c>
      <c r="C39" s="10">
        <v>11.53</v>
      </c>
      <c r="D39" s="11"/>
      <c r="E39" s="29"/>
      <c r="F39" s="10">
        <f t="shared" si="0"/>
        <v>0</v>
      </c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0"/>
      <c r="Z39" s="11"/>
      <c r="AA39" s="11"/>
      <c r="AB39" s="11"/>
      <c r="AC39" s="11"/>
      <c r="AD39" s="11"/>
      <c r="AE39" s="35"/>
    </row>
    <row r="40" spans="1:31" ht="14.25">
      <c r="A40" s="12" t="s">
        <v>226</v>
      </c>
      <c r="B40" s="13" t="s">
        <v>56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5"/>
    </row>
    <row r="41" spans="1:31" ht="39">
      <c r="A41" s="12" t="s">
        <v>53</v>
      </c>
      <c r="B41" s="14" t="s">
        <v>205</v>
      </c>
      <c r="C41" s="10">
        <v>14.19</v>
      </c>
      <c r="D41" s="11">
        <v>85</v>
      </c>
      <c r="E41" s="29">
        <v>74</v>
      </c>
      <c r="F41" s="10">
        <f t="shared" si="0"/>
        <v>521.4940098661029</v>
      </c>
      <c r="G41" s="11">
        <v>6</v>
      </c>
      <c r="H41" s="10">
        <f>G41*100/E41</f>
        <v>8.108108108108109</v>
      </c>
      <c r="I41" s="11"/>
      <c r="J41" s="11"/>
      <c r="K41" s="11"/>
      <c r="L41" s="11"/>
      <c r="M41" s="11"/>
      <c r="N41" s="11"/>
      <c r="O41" s="11">
        <v>6</v>
      </c>
      <c r="P41" s="11"/>
      <c r="Q41" s="11"/>
      <c r="R41" s="11"/>
      <c r="S41" s="11">
        <v>5</v>
      </c>
      <c r="T41" s="11">
        <v>1</v>
      </c>
      <c r="U41" s="11">
        <f>O41*100/G41</f>
        <v>100</v>
      </c>
      <c r="V41" s="11">
        <v>8.879999999999999</v>
      </c>
      <c r="W41" s="11">
        <f>V41*100/E41</f>
        <v>11.999999999999998</v>
      </c>
      <c r="X41" s="11">
        <v>7</v>
      </c>
      <c r="Y41" s="10">
        <f>X41*100/E41</f>
        <v>9.45945945945946</v>
      </c>
      <c r="Z41" s="11"/>
      <c r="AA41" s="11"/>
      <c r="AB41" s="11"/>
      <c r="AC41" s="11"/>
      <c r="AD41" s="11"/>
      <c r="AE41" s="35"/>
    </row>
    <row r="42" spans="1:31" ht="39">
      <c r="A42" s="26" t="s">
        <v>54</v>
      </c>
      <c r="B42" s="14" t="s">
        <v>139</v>
      </c>
      <c r="C42" s="10">
        <v>22.361</v>
      </c>
      <c r="D42" s="11">
        <v>76</v>
      </c>
      <c r="E42" s="29">
        <v>97</v>
      </c>
      <c r="F42" s="10">
        <f t="shared" si="0"/>
        <v>433.79097535888377</v>
      </c>
      <c r="G42" s="11">
        <v>5</v>
      </c>
      <c r="H42" s="10">
        <f>G42*100/E42</f>
        <v>5.154639175257732</v>
      </c>
      <c r="I42" s="11"/>
      <c r="J42" s="11"/>
      <c r="K42" s="11"/>
      <c r="L42" s="11"/>
      <c r="M42" s="11"/>
      <c r="N42" s="11"/>
      <c r="O42" s="11">
        <v>5</v>
      </c>
      <c r="P42" s="11"/>
      <c r="Q42" s="11"/>
      <c r="R42" s="11"/>
      <c r="S42" s="11">
        <v>3</v>
      </c>
      <c r="T42" s="11">
        <v>2</v>
      </c>
      <c r="U42" s="11">
        <f>O42*100/G42</f>
        <v>100</v>
      </c>
      <c r="V42" s="11">
        <v>11.64</v>
      </c>
      <c r="W42" s="11">
        <f>V42*100/E42</f>
        <v>12</v>
      </c>
      <c r="X42" s="11">
        <v>8</v>
      </c>
      <c r="Y42" s="10">
        <f>X42*100/E42</f>
        <v>8.24742268041237</v>
      </c>
      <c r="Z42" s="11"/>
      <c r="AA42" s="11"/>
      <c r="AB42" s="11"/>
      <c r="AC42" s="11"/>
      <c r="AD42" s="11"/>
      <c r="AE42" s="35"/>
    </row>
    <row r="43" spans="1:31" ht="39">
      <c r="A43" s="26" t="s">
        <v>55</v>
      </c>
      <c r="B43" s="14" t="s">
        <v>140</v>
      </c>
      <c r="C43" s="10">
        <v>16.297</v>
      </c>
      <c r="D43" s="11">
        <v>83</v>
      </c>
      <c r="E43" s="29">
        <v>130</v>
      </c>
      <c r="F43" s="10">
        <f t="shared" si="0"/>
        <v>797.6928269006565</v>
      </c>
      <c r="G43" s="11">
        <v>3</v>
      </c>
      <c r="H43" s="10">
        <f>G43*100/E43</f>
        <v>2.3076923076923075</v>
      </c>
      <c r="I43" s="11"/>
      <c r="J43" s="11"/>
      <c r="K43" s="11"/>
      <c r="L43" s="11"/>
      <c r="M43" s="11"/>
      <c r="N43" s="11"/>
      <c r="O43" s="11">
        <v>3</v>
      </c>
      <c r="P43" s="11"/>
      <c r="Q43" s="11"/>
      <c r="R43" s="11"/>
      <c r="S43" s="11">
        <v>2</v>
      </c>
      <c r="T43" s="11">
        <v>1</v>
      </c>
      <c r="U43" s="11">
        <f>O43*100/G43</f>
        <v>100</v>
      </c>
      <c r="V43" s="11">
        <v>19.5</v>
      </c>
      <c r="W43" s="11">
        <f>V43*100/E43</f>
        <v>15</v>
      </c>
      <c r="X43" s="11">
        <v>3</v>
      </c>
      <c r="Y43" s="10">
        <f>X43*100/E43</f>
        <v>2.3076923076923075</v>
      </c>
      <c r="Z43" s="11"/>
      <c r="AA43" s="11"/>
      <c r="AB43" s="11"/>
      <c r="AC43" s="11"/>
      <c r="AD43" s="11"/>
      <c r="AE43" s="35"/>
    </row>
    <row r="44" spans="1:31" ht="26.25">
      <c r="A44" s="26" t="s">
        <v>227</v>
      </c>
      <c r="B44" s="14" t="s">
        <v>206</v>
      </c>
      <c r="C44" s="10">
        <v>13.78</v>
      </c>
      <c r="D44" s="11">
        <v>64</v>
      </c>
      <c r="E44" s="29">
        <v>101</v>
      </c>
      <c r="F44" s="10">
        <f t="shared" si="0"/>
        <v>732.9462989840349</v>
      </c>
      <c r="G44" s="11">
        <v>5</v>
      </c>
      <c r="H44" s="10">
        <f>G44*100/E44</f>
        <v>4.9504950495049505</v>
      </c>
      <c r="I44" s="11"/>
      <c r="J44" s="11"/>
      <c r="K44" s="11"/>
      <c r="L44" s="11"/>
      <c r="M44" s="11"/>
      <c r="N44" s="11"/>
      <c r="O44" s="11">
        <v>5</v>
      </c>
      <c r="P44" s="11"/>
      <c r="Q44" s="11"/>
      <c r="R44" s="11"/>
      <c r="S44" s="11">
        <v>4</v>
      </c>
      <c r="T44" s="11">
        <v>1</v>
      </c>
      <c r="U44" s="11">
        <f>O44*100/G44</f>
        <v>100</v>
      </c>
      <c r="V44" s="11">
        <v>15.15</v>
      </c>
      <c r="W44" s="11">
        <f>V44*100/E44</f>
        <v>15</v>
      </c>
      <c r="X44" s="11">
        <v>5</v>
      </c>
      <c r="Y44" s="10">
        <f>X44*100/E44</f>
        <v>4.9504950495049505</v>
      </c>
      <c r="Z44" s="11"/>
      <c r="AA44" s="11"/>
      <c r="AB44" s="11"/>
      <c r="AC44" s="11"/>
      <c r="AD44" s="11"/>
      <c r="AE44" s="35"/>
    </row>
    <row r="45" spans="1:31" ht="26.25">
      <c r="A45" s="26" t="s">
        <v>228</v>
      </c>
      <c r="B45" s="14" t="s">
        <v>141</v>
      </c>
      <c r="C45" s="10">
        <v>15.888</v>
      </c>
      <c r="D45" s="11"/>
      <c r="E45" s="29">
        <v>12</v>
      </c>
      <c r="F45" s="10">
        <f t="shared" si="0"/>
        <v>75.52870090634441</v>
      </c>
      <c r="G45" s="11"/>
      <c r="H45" s="10">
        <f>G45*100/E45</f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0.6</v>
      </c>
      <c r="W45" s="11">
        <f>V45*100/E45</f>
        <v>5</v>
      </c>
      <c r="X45" s="11">
        <v>0</v>
      </c>
      <c r="Y45" s="10">
        <f>X45*100/E45</f>
        <v>0</v>
      </c>
      <c r="Z45" s="11"/>
      <c r="AA45" s="11"/>
      <c r="AB45" s="11"/>
      <c r="AC45" s="11"/>
      <c r="AD45" s="11"/>
      <c r="AE45" s="35"/>
    </row>
    <row r="46" spans="1:31" ht="26.25">
      <c r="A46" s="26" t="s">
        <v>229</v>
      </c>
      <c r="B46" s="14" t="s">
        <v>142</v>
      </c>
      <c r="C46" s="10">
        <v>14.751</v>
      </c>
      <c r="D46" s="11">
        <v>284</v>
      </c>
      <c r="E46" s="29">
        <v>189</v>
      </c>
      <c r="F46" s="10">
        <f t="shared" si="0"/>
        <v>1281.2690665039659</v>
      </c>
      <c r="G46" s="11">
        <v>35</v>
      </c>
      <c r="H46" s="10">
        <f>G46*100/E46</f>
        <v>18.51851851851852</v>
      </c>
      <c r="I46" s="11"/>
      <c r="J46" s="11"/>
      <c r="K46" s="11"/>
      <c r="L46" s="11"/>
      <c r="M46" s="11"/>
      <c r="N46" s="11"/>
      <c r="O46" s="11">
        <v>32</v>
      </c>
      <c r="P46" s="11"/>
      <c r="Q46" s="11"/>
      <c r="R46" s="11"/>
      <c r="S46" s="11">
        <v>25</v>
      </c>
      <c r="T46" s="11">
        <v>7</v>
      </c>
      <c r="U46" s="11">
        <f>O46*100/G46</f>
        <v>91.42857142857143</v>
      </c>
      <c r="V46" s="11">
        <v>47.25</v>
      </c>
      <c r="W46" s="11">
        <f>V46*100/E46</f>
        <v>25</v>
      </c>
      <c r="X46" s="11">
        <v>47</v>
      </c>
      <c r="Y46" s="10">
        <f>X46*100/E46</f>
        <v>24.867724867724867</v>
      </c>
      <c r="Z46" s="11"/>
      <c r="AA46" s="11"/>
      <c r="AB46" s="11"/>
      <c r="AC46" s="11"/>
      <c r="AD46" s="11"/>
      <c r="AE46" s="35"/>
    </row>
    <row r="47" spans="1:31" ht="52.5">
      <c r="A47" s="26" t="s">
        <v>230</v>
      </c>
      <c r="B47" s="14" t="s">
        <v>143</v>
      </c>
      <c r="C47" s="10">
        <v>11.3</v>
      </c>
      <c r="D47" s="11">
        <v>33</v>
      </c>
      <c r="E47" s="29">
        <v>88</v>
      </c>
      <c r="F47" s="10">
        <f t="shared" si="0"/>
        <v>778.7610619469026</v>
      </c>
      <c r="G47" s="11">
        <v>2</v>
      </c>
      <c r="H47" s="10">
        <f>G47*100/E47</f>
        <v>2.272727272727273</v>
      </c>
      <c r="I47" s="11"/>
      <c r="J47" s="11"/>
      <c r="K47" s="11"/>
      <c r="L47" s="11"/>
      <c r="M47" s="11"/>
      <c r="N47" s="11"/>
      <c r="O47" s="11">
        <v>2</v>
      </c>
      <c r="P47" s="11"/>
      <c r="Q47" s="11"/>
      <c r="R47" s="11"/>
      <c r="S47" s="11">
        <v>2</v>
      </c>
      <c r="T47" s="11">
        <v>0</v>
      </c>
      <c r="U47" s="11">
        <f>O47*100/G47</f>
        <v>100</v>
      </c>
      <c r="V47" s="11">
        <v>13.2</v>
      </c>
      <c r="W47" s="11">
        <f>V47*100/E47</f>
        <v>15</v>
      </c>
      <c r="X47" s="11">
        <v>9</v>
      </c>
      <c r="Y47" s="10">
        <f>X47*100/E47</f>
        <v>10.227272727272727</v>
      </c>
      <c r="Z47" s="11"/>
      <c r="AA47" s="11"/>
      <c r="AB47" s="11"/>
      <c r="AC47" s="11"/>
      <c r="AD47" s="11"/>
      <c r="AE47" s="35"/>
    </row>
    <row r="48" spans="1:31" ht="14.25">
      <c r="A48" s="12" t="s">
        <v>231</v>
      </c>
      <c r="B48" s="13" t="s">
        <v>63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5"/>
    </row>
    <row r="49" spans="1:31" ht="26.25">
      <c r="A49" s="26" t="s">
        <v>57</v>
      </c>
      <c r="B49" s="14" t="s">
        <v>144</v>
      </c>
      <c r="C49" s="10">
        <v>14.106</v>
      </c>
      <c r="D49" s="11"/>
      <c r="E49" s="29"/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0"/>
      <c r="Z49" s="11"/>
      <c r="AA49" s="11"/>
      <c r="AB49" s="11"/>
      <c r="AC49" s="11"/>
      <c r="AD49" s="11"/>
      <c r="AE49" s="35"/>
    </row>
    <row r="50" spans="1:31" ht="39">
      <c r="A50" s="26" t="s">
        <v>58</v>
      </c>
      <c r="B50" s="14" t="s">
        <v>145</v>
      </c>
      <c r="C50" s="10">
        <v>16.835</v>
      </c>
      <c r="D50" s="11"/>
      <c r="E50" s="29"/>
      <c r="F50" s="10">
        <f t="shared" si="0"/>
        <v>0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0"/>
      <c r="Z50" s="11"/>
      <c r="AA50" s="11"/>
      <c r="AB50" s="11"/>
      <c r="AC50" s="11"/>
      <c r="AD50" s="11"/>
      <c r="AE50" s="35"/>
    </row>
    <row r="51" spans="1:31" ht="26.25">
      <c r="A51" s="26" t="s">
        <v>59</v>
      </c>
      <c r="B51" s="14" t="s">
        <v>146</v>
      </c>
      <c r="C51" s="10">
        <v>17.667</v>
      </c>
      <c r="D51" s="11"/>
      <c r="E51" s="29"/>
      <c r="F51" s="10">
        <f t="shared" si="0"/>
        <v>0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0"/>
      <c r="Z51" s="11"/>
      <c r="AA51" s="11"/>
      <c r="AB51" s="11"/>
      <c r="AC51" s="11"/>
      <c r="AD51" s="11"/>
      <c r="AE51" s="35"/>
    </row>
    <row r="52" spans="1:31" ht="26.25">
      <c r="A52" s="26" t="s">
        <v>60</v>
      </c>
      <c r="B52" s="14" t="s">
        <v>147</v>
      </c>
      <c r="C52" s="25">
        <v>4.533</v>
      </c>
      <c r="D52" s="11"/>
      <c r="E52" s="29"/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0"/>
      <c r="Z52" s="11"/>
      <c r="AA52" s="11"/>
      <c r="AB52" s="11"/>
      <c r="AC52" s="11"/>
      <c r="AD52" s="11"/>
      <c r="AE52" s="35"/>
    </row>
    <row r="53" spans="1:31" ht="26.25">
      <c r="A53" s="26" t="s">
        <v>232</v>
      </c>
      <c r="B53" s="14" t="s">
        <v>207</v>
      </c>
      <c r="C53" s="16">
        <v>2.85</v>
      </c>
      <c r="D53" s="11"/>
      <c r="E53" s="29"/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0"/>
      <c r="Z53" s="11"/>
      <c r="AA53" s="11"/>
      <c r="AB53" s="11"/>
      <c r="AC53" s="11"/>
      <c r="AD53" s="11"/>
      <c r="AE53" s="35"/>
    </row>
    <row r="54" spans="1:31" ht="68.25" customHeight="1">
      <c r="A54" s="26" t="s">
        <v>61</v>
      </c>
      <c r="B54" s="14" t="s">
        <v>148</v>
      </c>
      <c r="C54" s="16">
        <v>55.364</v>
      </c>
      <c r="D54" s="11"/>
      <c r="E54" s="29"/>
      <c r="F54" s="10">
        <f t="shared" si="0"/>
        <v>0</v>
      </c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0"/>
      <c r="Z54" s="11"/>
      <c r="AA54" s="11"/>
      <c r="AB54" s="11"/>
      <c r="AC54" s="11"/>
      <c r="AD54" s="11"/>
      <c r="AE54" s="35"/>
    </row>
    <row r="55" spans="1:31" ht="14.25">
      <c r="A55" s="26" t="s">
        <v>233</v>
      </c>
      <c r="B55" s="41" t="s">
        <v>62</v>
      </c>
      <c r="C55" s="42"/>
      <c r="D55" s="11"/>
      <c r="E55" s="29"/>
      <c r="F55" s="10" t="e">
        <f t="shared" si="0"/>
        <v>#DIV/0!</v>
      </c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5"/>
    </row>
    <row r="56" spans="1:31" ht="26.25">
      <c r="A56" s="26" t="s">
        <v>234</v>
      </c>
      <c r="B56" s="39" t="s">
        <v>119</v>
      </c>
      <c r="C56" s="40">
        <v>86.8339</v>
      </c>
      <c r="D56" s="11"/>
      <c r="E56" s="29"/>
      <c r="F56" s="10">
        <f t="shared" si="0"/>
        <v>0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0"/>
      <c r="Z56" s="11"/>
      <c r="AA56" s="11"/>
      <c r="AB56" s="11"/>
      <c r="AC56" s="11"/>
      <c r="AD56" s="11"/>
      <c r="AE56" s="35"/>
    </row>
    <row r="57" spans="1:31" ht="14.25">
      <c r="A57" s="12" t="s">
        <v>235</v>
      </c>
      <c r="B57" s="13" t="s">
        <v>67</v>
      </c>
      <c r="C57" s="16"/>
      <c r="D57" s="11"/>
      <c r="E57" s="29"/>
      <c r="F57" s="10" t="e">
        <f t="shared" si="0"/>
        <v>#DIV/0!</v>
      </c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5"/>
    </row>
    <row r="58" spans="1:31" ht="26.25">
      <c r="A58" s="26" t="s">
        <v>64</v>
      </c>
      <c r="B58" s="14" t="s">
        <v>149</v>
      </c>
      <c r="C58" s="16">
        <v>79.5908</v>
      </c>
      <c r="D58" s="11"/>
      <c r="E58" s="29"/>
      <c r="F58" s="10">
        <f t="shared" si="0"/>
        <v>0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0"/>
      <c r="Z58" s="11"/>
      <c r="AA58" s="11"/>
      <c r="AB58" s="11"/>
      <c r="AC58" s="11"/>
      <c r="AD58" s="11"/>
      <c r="AE58" s="35"/>
    </row>
    <row r="59" spans="1:31" ht="26.25">
      <c r="A59" s="26" t="s">
        <v>65</v>
      </c>
      <c r="B59" s="14" t="s">
        <v>150</v>
      </c>
      <c r="C59" s="16">
        <v>23.495</v>
      </c>
      <c r="D59" s="11"/>
      <c r="E59" s="29"/>
      <c r="F59" s="10">
        <f t="shared" si="0"/>
        <v>0</v>
      </c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0"/>
      <c r="Z59" s="11"/>
      <c r="AA59" s="11"/>
      <c r="AB59" s="11"/>
      <c r="AC59" s="11"/>
      <c r="AD59" s="11"/>
      <c r="AE59" s="35"/>
    </row>
    <row r="60" spans="1:31" ht="26.25">
      <c r="A60" s="26" t="s">
        <v>66</v>
      </c>
      <c r="B60" s="14" t="s">
        <v>151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11"/>
      <c r="AA60" s="11"/>
      <c r="AB60" s="11"/>
      <c r="AC60" s="11"/>
      <c r="AD60" s="11"/>
      <c r="AE60" s="35"/>
    </row>
    <row r="61" spans="1:31" ht="14.25">
      <c r="A61" s="12" t="s">
        <v>236</v>
      </c>
      <c r="B61" s="13" t="s">
        <v>71</v>
      </c>
      <c r="C61" s="16"/>
      <c r="D61" s="11"/>
      <c r="E61" s="29"/>
      <c r="F61" s="10" t="e">
        <f t="shared" si="0"/>
        <v>#DIV/0!</v>
      </c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5"/>
    </row>
    <row r="62" spans="1:31" ht="78.75">
      <c r="A62" s="26" t="s">
        <v>68</v>
      </c>
      <c r="B62" s="14" t="s">
        <v>152</v>
      </c>
      <c r="C62" s="16">
        <v>60.4138</v>
      </c>
      <c r="D62" s="11"/>
      <c r="E62" s="29"/>
      <c r="F62" s="10">
        <f t="shared" si="0"/>
        <v>0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0"/>
      <c r="Z62" s="11"/>
      <c r="AA62" s="11"/>
      <c r="AB62" s="11"/>
      <c r="AC62" s="11"/>
      <c r="AD62" s="11"/>
      <c r="AE62" s="35"/>
    </row>
    <row r="63" spans="1:31" ht="26.25">
      <c r="A63" s="26" t="s">
        <v>69</v>
      </c>
      <c r="B63" s="14" t="s">
        <v>153</v>
      </c>
      <c r="C63" s="16">
        <v>17.5</v>
      </c>
      <c r="D63" s="11"/>
      <c r="E63" s="29"/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  <c r="Z63" s="11"/>
      <c r="AA63" s="11"/>
      <c r="AB63" s="11"/>
      <c r="AC63" s="11"/>
      <c r="AD63" s="11"/>
      <c r="AE63" s="35"/>
    </row>
    <row r="64" spans="1:31" ht="26.25">
      <c r="A64" s="26" t="s">
        <v>70</v>
      </c>
      <c r="B64" s="14" t="s">
        <v>154</v>
      </c>
      <c r="C64" s="16">
        <v>6.758</v>
      </c>
      <c r="D64" s="11"/>
      <c r="E64" s="29"/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  <c r="Z64" s="11"/>
      <c r="AA64" s="11"/>
      <c r="AB64" s="11"/>
      <c r="AC64" s="11"/>
      <c r="AD64" s="11"/>
      <c r="AE64" s="35"/>
    </row>
    <row r="65" spans="1:31" ht="14.25">
      <c r="A65" s="26" t="s">
        <v>237</v>
      </c>
      <c r="B65" s="13" t="s">
        <v>40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5"/>
    </row>
    <row r="66" spans="1:31" ht="26.25">
      <c r="A66" s="26" t="s">
        <v>72</v>
      </c>
      <c r="B66" s="14" t="s">
        <v>155</v>
      </c>
      <c r="C66" s="16">
        <v>24.6801</v>
      </c>
      <c r="D66" s="11">
        <v>12</v>
      </c>
      <c r="E66" s="29"/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0"/>
      <c r="Z66" s="11"/>
      <c r="AA66" s="11"/>
      <c r="AB66" s="11"/>
      <c r="AC66" s="11"/>
      <c r="AD66" s="11"/>
      <c r="AE66" s="35"/>
    </row>
    <row r="67" spans="1:31" ht="26.25">
      <c r="A67" s="26" t="s">
        <v>73</v>
      </c>
      <c r="B67" s="14" t="s">
        <v>156</v>
      </c>
      <c r="C67" s="16">
        <v>12.462</v>
      </c>
      <c r="D67" s="11">
        <v>8</v>
      </c>
      <c r="E67" s="29">
        <v>31</v>
      </c>
      <c r="F67" s="10">
        <f t="shared" si="0"/>
        <v>248.75621890547265</v>
      </c>
      <c r="G67" s="11"/>
      <c r="H67" s="10">
        <f>G67*100/E67</f>
        <v>0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>
        <v>2.48</v>
      </c>
      <c r="W67" s="11">
        <f>V67*100/E67</f>
        <v>8</v>
      </c>
      <c r="X67" s="11">
        <v>2</v>
      </c>
      <c r="Y67" s="10">
        <f>X67*100/E67</f>
        <v>6.451612903225806</v>
      </c>
      <c r="Z67" s="11"/>
      <c r="AA67" s="11"/>
      <c r="AB67" s="11"/>
      <c r="AC67" s="11"/>
      <c r="AD67" s="11"/>
      <c r="AE67" s="35"/>
    </row>
    <row r="68" spans="1:31" ht="39">
      <c r="A68" s="26" t="s">
        <v>238</v>
      </c>
      <c r="B68" s="14" t="s">
        <v>208</v>
      </c>
      <c r="C68" s="16">
        <v>22.0865</v>
      </c>
      <c r="D68" s="11"/>
      <c r="E68" s="29"/>
      <c r="F68" s="10">
        <f t="shared" si="0"/>
        <v>0</v>
      </c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0"/>
      <c r="Z68" s="11"/>
      <c r="AA68" s="11"/>
      <c r="AB68" s="11"/>
      <c r="AC68" s="11"/>
      <c r="AD68" s="11"/>
      <c r="AE68" s="35"/>
    </row>
    <row r="69" spans="1:31" ht="26.25">
      <c r="A69" s="26" t="s">
        <v>239</v>
      </c>
      <c r="B69" s="14" t="s">
        <v>157</v>
      </c>
      <c r="C69" s="16">
        <v>8.862</v>
      </c>
      <c r="D69" s="11"/>
      <c r="E69" s="29"/>
      <c r="F69" s="10">
        <f t="shared" si="0"/>
        <v>0</v>
      </c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0"/>
      <c r="Z69" s="11"/>
      <c r="AA69" s="11"/>
      <c r="AB69" s="11"/>
      <c r="AC69" s="11"/>
      <c r="AD69" s="11"/>
      <c r="AE69" s="35"/>
    </row>
    <row r="70" spans="1:31" ht="14.25">
      <c r="A70" s="26" t="s">
        <v>240</v>
      </c>
      <c r="B70" s="14" t="s">
        <v>158</v>
      </c>
      <c r="C70" s="16">
        <v>11.2681</v>
      </c>
      <c r="D70" s="11">
        <v>21</v>
      </c>
      <c r="E70" s="29"/>
      <c r="F70" s="10">
        <f t="shared" si="0"/>
        <v>0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0"/>
      <c r="Z70" s="11"/>
      <c r="AA70" s="11"/>
      <c r="AB70" s="11"/>
      <c r="AC70" s="11"/>
      <c r="AD70" s="11"/>
      <c r="AE70" s="35"/>
    </row>
    <row r="71" spans="1:31" ht="39">
      <c r="A71" s="26" t="s">
        <v>241</v>
      </c>
      <c r="B71" s="14" t="s">
        <v>159</v>
      </c>
      <c r="C71" s="16">
        <v>18.846</v>
      </c>
      <c r="D71" s="11">
        <v>219</v>
      </c>
      <c r="E71" s="29">
        <v>232</v>
      </c>
      <c r="F71" s="10">
        <f t="shared" si="0"/>
        <v>1231.0304573914889</v>
      </c>
      <c r="G71" s="11">
        <v>14</v>
      </c>
      <c r="H71" s="10">
        <f>G71*100/E71</f>
        <v>6.0344827586206895</v>
      </c>
      <c r="I71" s="11"/>
      <c r="J71" s="11"/>
      <c r="K71" s="11"/>
      <c r="L71" s="11"/>
      <c r="M71" s="11"/>
      <c r="N71" s="11"/>
      <c r="O71" s="11">
        <v>14</v>
      </c>
      <c r="P71" s="11"/>
      <c r="Q71" s="11"/>
      <c r="R71" s="11"/>
      <c r="S71" s="11">
        <v>11</v>
      </c>
      <c r="T71" s="11">
        <v>3</v>
      </c>
      <c r="U71" s="11">
        <f>O71*100/G71</f>
        <v>100</v>
      </c>
      <c r="V71" s="11">
        <v>18.56</v>
      </c>
      <c r="W71" s="11">
        <f>V71*100/E71</f>
        <v>7.999999999999999</v>
      </c>
      <c r="X71" s="11">
        <v>15</v>
      </c>
      <c r="Y71" s="10">
        <f>X71*100/E71</f>
        <v>6.4655172413793105</v>
      </c>
      <c r="Z71" s="11"/>
      <c r="AA71" s="11"/>
      <c r="AB71" s="11"/>
      <c r="AC71" s="11"/>
      <c r="AD71" s="11"/>
      <c r="AE71" s="35"/>
    </row>
    <row r="72" spans="1:31" ht="26.25">
      <c r="A72" s="26" t="s">
        <v>242</v>
      </c>
      <c r="B72" s="14" t="s">
        <v>160</v>
      </c>
      <c r="C72" s="16">
        <v>16.332</v>
      </c>
      <c r="D72" s="11">
        <v>57</v>
      </c>
      <c r="E72" s="29">
        <v>37</v>
      </c>
      <c r="F72" s="10">
        <f t="shared" si="0"/>
        <v>226.5491060494734</v>
      </c>
      <c r="G72" s="11">
        <v>2</v>
      </c>
      <c r="H72" s="10">
        <f>G72*100/E72</f>
        <v>5.405405405405405</v>
      </c>
      <c r="I72" s="11"/>
      <c r="J72" s="11"/>
      <c r="K72" s="11"/>
      <c r="L72" s="11"/>
      <c r="M72" s="11"/>
      <c r="N72" s="11"/>
      <c r="O72" s="11">
        <v>2</v>
      </c>
      <c r="P72" s="11"/>
      <c r="Q72" s="11"/>
      <c r="R72" s="11"/>
      <c r="S72" s="11">
        <v>1</v>
      </c>
      <c r="T72" s="11">
        <v>1</v>
      </c>
      <c r="U72" s="11">
        <f>O72*100/G72</f>
        <v>100</v>
      </c>
      <c r="V72" s="11">
        <v>2.96</v>
      </c>
      <c r="W72" s="11">
        <f>V72*100/E72</f>
        <v>8</v>
      </c>
      <c r="X72" s="11">
        <v>2</v>
      </c>
      <c r="Y72" s="10">
        <f>X72*100/E72</f>
        <v>5.405405405405405</v>
      </c>
      <c r="Z72" s="11"/>
      <c r="AA72" s="11"/>
      <c r="AB72" s="11"/>
      <c r="AC72" s="11"/>
      <c r="AD72" s="11"/>
      <c r="AE72" s="35"/>
    </row>
    <row r="73" spans="1:31" ht="52.5">
      <c r="A73" s="26" t="s">
        <v>243</v>
      </c>
      <c r="B73" s="14" t="s">
        <v>161</v>
      </c>
      <c r="C73" s="16">
        <v>15.0205</v>
      </c>
      <c r="D73" s="11">
        <v>2</v>
      </c>
      <c r="E73" s="29"/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0"/>
      <c r="Z73" s="11"/>
      <c r="AA73" s="11"/>
      <c r="AB73" s="11"/>
      <c r="AC73" s="11"/>
      <c r="AD73" s="11"/>
      <c r="AE73" s="35"/>
    </row>
    <row r="74" spans="1:31" ht="26.25">
      <c r="A74" s="26" t="s">
        <v>244</v>
      </c>
      <c r="B74" s="14" t="s">
        <v>162</v>
      </c>
      <c r="C74" s="16">
        <v>2.7606</v>
      </c>
      <c r="D74" s="11"/>
      <c r="E74" s="29"/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0"/>
      <c r="Z74" s="11"/>
      <c r="AA74" s="11"/>
      <c r="AB74" s="11"/>
      <c r="AC74" s="11"/>
      <c r="AD74" s="11"/>
      <c r="AE74" s="35"/>
    </row>
    <row r="75" spans="1:31" ht="39">
      <c r="A75" s="26" t="s">
        <v>245</v>
      </c>
      <c r="B75" s="14" t="s">
        <v>163</v>
      </c>
      <c r="C75" s="16">
        <v>10.9685</v>
      </c>
      <c r="D75" s="11">
        <v>1</v>
      </c>
      <c r="E75" s="29"/>
      <c r="F75" s="10">
        <f t="shared" si="0"/>
        <v>0</v>
      </c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0"/>
      <c r="Z75" s="11"/>
      <c r="AA75" s="11"/>
      <c r="AB75" s="11"/>
      <c r="AC75" s="11"/>
      <c r="AD75" s="11"/>
      <c r="AE75" s="35"/>
    </row>
    <row r="76" spans="1:31" ht="14.25">
      <c r="A76" s="26" t="s">
        <v>246</v>
      </c>
      <c r="B76" s="13" t="s">
        <v>80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5"/>
    </row>
    <row r="77" spans="1:31" ht="26.25">
      <c r="A77" s="26" t="s">
        <v>75</v>
      </c>
      <c r="B77" s="14" t="s">
        <v>164</v>
      </c>
      <c r="C77" s="16">
        <v>19.0381</v>
      </c>
      <c r="D77" s="11"/>
      <c r="E77" s="29"/>
      <c r="F77" s="10">
        <f t="shared" si="0"/>
        <v>0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0"/>
      <c r="Z77" s="11"/>
      <c r="AA77" s="11"/>
      <c r="AB77" s="11"/>
      <c r="AC77" s="11"/>
      <c r="AD77" s="11"/>
      <c r="AE77" s="35"/>
    </row>
    <row r="78" spans="1:31" ht="78.75">
      <c r="A78" s="26" t="s">
        <v>76</v>
      </c>
      <c r="B78" s="14" t="s">
        <v>165</v>
      </c>
      <c r="C78" s="16">
        <v>49.19</v>
      </c>
      <c r="D78" s="11"/>
      <c r="E78" s="29"/>
      <c r="F78" s="10">
        <f aca="true" t="shared" si="1" ref="F78:F130">E78*100/C78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0"/>
      <c r="Z78" s="11"/>
      <c r="AA78" s="11"/>
      <c r="AB78" s="11"/>
      <c r="AC78" s="11"/>
      <c r="AD78" s="11"/>
      <c r="AE78" s="35"/>
    </row>
    <row r="79" spans="1:31" ht="26.25">
      <c r="A79" s="26" t="s">
        <v>77</v>
      </c>
      <c r="B79" s="14" t="s">
        <v>166</v>
      </c>
      <c r="C79" s="16">
        <v>12.4422</v>
      </c>
      <c r="D79" s="11"/>
      <c r="E79" s="29"/>
      <c r="F79" s="10">
        <f t="shared" si="1"/>
        <v>0</v>
      </c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0"/>
      <c r="Z79" s="11"/>
      <c r="AA79" s="11"/>
      <c r="AB79" s="11"/>
      <c r="AC79" s="11"/>
      <c r="AD79" s="11"/>
      <c r="AE79" s="35"/>
    </row>
    <row r="80" spans="1:31" ht="26.25">
      <c r="A80" s="26" t="s">
        <v>78</v>
      </c>
      <c r="B80" s="14" t="s">
        <v>167</v>
      </c>
      <c r="C80" s="16">
        <v>11.344</v>
      </c>
      <c r="D80" s="11"/>
      <c r="E80" s="29"/>
      <c r="F80" s="10">
        <f t="shared" si="1"/>
        <v>0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0"/>
      <c r="Z80" s="11"/>
      <c r="AA80" s="11"/>
      <c r="AB80" s="11"/>
      <c r="AC80" s="11"/>
      <c r="AD80" s="11"/>
      <c r="AE80" s="35"/>
    </row>
    <row r="81" spans="1:31" ht="66">
      <c r="A81" s="26" t="s">
        <v>247</v>
      </c>
      <c r="B81" s="14" t="s">
        <v>209</v>
      </c>
      <c r="C81" s="16">
        <v>26.6797</v>
      </c>
      <c r="D81" s="11"/>
      <c r="E81" s="29"/>
      <c r="F81" s="10">
        <f t="shared" si="1"/>
        <v>0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0"/>
      <c r="Z81" s="11"/>
      <c r="AA81" s="11"/>
      <c r="AB81" s="11"/>
      <c r="AC81" s="11"/>
      <c r="AD81" s="11"/>
      <c r="AE81" s="35"/>
    </row>
    <row r="82" spans="1:31" ht="14.25">
      <c r="A82" s="12" t="s">
        <v>248</v>
      </c>
      <c r="B82" s="13" t="s">
        <v>74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5"/>
    </row>
    <row r="83" spans="1:31" ht="26.25">
      <c r="A83" s="26" t="s">
        <v>79</v>
      </c>
      <c r="B83" s="14" t="s">
        <v>168</v>
      </c>
      <c r="C83" s="16">
        <v>8.352</v>
      </c>
      <c r="D83" s="11">
        <v>45</v>
      </c>
      <c r="E83" s="29">
        <v>30</v>
      </c>
      <c r="F83" s="10">
        <f t="shared" si="1"/>
        <v>359.1954022988506</v>
      </c>
      <c r="G83" s="11">
        <v>3</v>
      </c>
      <c r="H83" s="10">
        <f>G83*100/E83</f>
        <v>10</v>
      </c>
      <c r="I83" s="11"/>
      <c r="J83" s="11"/>
      <c r="K83" s="11"/>
      <c r="L83" s="11"/>
      <c r="M83" s="11">
        <v>2</v>
      </c>
      <c r="N83" s="11">
        <v>1</v>
      </c>
      <c r="O83" s="11">
        <v>2</v>
      </c>
      <c r="P83" s="11"/>
      <c r="Q83" s="11"/>
      <c r="R83" s="11"/>
      <c r="S83" s="11">
        <v>1</v>
      </c>
      <c r="T83" s="11">
        <v>1</v>
      </c>
      <c r="U83" s="11">
        <f>O83*100/G83</f>
        <v>66.66666666666667</v>
      </c>
      <c r="V83" s="11">
        <v>3.5999999999999996</v>
      </c>
      <c r="W83" s="11">
        <f>V83*100/E83</f>
        <v>11.999999999999998</v>
      </c>
      <c r="X83" s="11">
        <v>3</v>
      </c>
      <c r="Y83" s="10">
        <f>X83*100/E83</f>
        <v>10</v>
      </c>
      <c r="Z83" s="11"/>
      <c r="AA83" s="11"/>
      <c r="AB83" s="11"/>
      <c r="AC83" s="11"/>
      <c r="AD83" s="11">
        <v>2</v>
      </c>
      <c r="AE83" s="35">
        <v>1</v>
      </c>
    </row>
    <row r="84" spans="1:31" ht="52.5">
      <c r="A84" s="26" t="s">
        <v>249</v>
      </c>
      <c r="B84" s="14" t="s">
        <v>169</v>
      </c>
      <c r="C84" s="16">
        <v>69.178</v>
      </c>
      <c r="D84" s="11">
        <v>585</v>
      </c>
      <c r="E84" s="29">
        <v>773</v>
      </c>
      <c r="F84" s="10">
        <f t="shared" si="1"/>
        <v>1117.4072682066553</v>
      </c>
      <c r="G84" s="11">
        <v>40</v>
      </c>
      <c r="H84" s="10">
        <f>G84*100/E84</f>
        <v>5.174644243208279</v>
      </c>
      <c r="I84" s="11"/>
      <c r="J84" s="11"/>
      <c r="K84" s="11"/>
      <c r="L84" s="11"/>
      <c r="M84" s="11"/>
      <c r="N84" s="11"/>
      <c r="O84" s="11">
        <v>40</v>
      </c>
      <c r="P84" s="11"/>
      <c r="Q84" s="11"/>
      <c r="R84" s="11"/>
      <c r="S84" s="11">
        <v>32</v>
      </c>
      <c r="T84" s="11">
        <v>8</v>
      </c>
      <c r="U84" s="11">
        <f>O84*100/G84</f>
        <v>100</v>
      </c>
      <c r="V84" s="11">
        <v>139.14000000000001</v>
      </c>
      <c r="W84" s="11">
        <f>V84*100/E84</f>
        <v>18.000000000000004</v>
      </c>
      <c r="X84" s="11">
        <v>40</v>
      </c>
      <c r="Y84" s="10">
        <f>X84*100/E84</f>
        <v>5.174644243208279</v>
      </c>
      <c r="Z84" s="11"/>
      <c r="AA84" s="11"/>
      <c r="AB84" s="11"/>
      <c r="AC84" s="11"/>
      <c r="AD84" s="11"/>
      <c r="AE84" s="35"/>
    </row>
    <row r="85" spans="1:31" ht="26.25">
      <c r="A85" s="26" t="s">
        <v>250</v>
      </c>
      <c r="B85" s="14" t="s">
        <v>170</v>
      </c>
      <c r="C85" s="16">
        <v>9.0981</v>
      </c>
      <c r="D85" s="11">
        <v>34</v>
      </c>
      <c r="E85" s="29">
        <v>102</v>
      </c>
      <c r="F85" s="10">
        <f t="shared" si="1"/>
        <v>1121.1131994592276</v>
      </c>
      <c r="G85" s="11">
        <v>2</v>
      </c>
      <c r="H85" s="10">
        <f>G85*100/E85</f>
        <v>1.9607843137254901</v>
      </c>
      <c r="I85" s="11"/>
      <c r="J85" s="11"/>
      <c r="K85" s="11"/>
      <c r="L85" s="11"/>
      <c r="M85" s="11"/>
      <c r="N85" s="11"/>
      <c r="O85" s="11">
        <v>2</v>
      </c>
      <c r="P85" s="11"/>
      <c r="Q85" s="11"/>
      <c r="R85" s="11"/>
      <c r="S85" s="11">
        <v>1</v>
      </c>
      <c r="T85" s="11">
        <v>1</v>
      </c>
      <c r="U85" s="11">
        <f>O85*100/G85</f>
        <v>100</v>
      </c>
      <c r="V85" s="11">
        <v>18.36</v>
      </c>
      <c r="W85" s="11">
        <f>V85*100/E85</f>
        <v>18</v>
      </c>
      <c r="X85" s="11">
        <v>3</v>
      </c>
      <c r="Y85" s="10">
        <f>X85*100/E85</f>
        <v>2.9411764705882355</v>
      </c>
      <c r="Z85" s="11"/>
      <c r="AA85" s="11"/>
      <c r="AB85" s="11"/>
      <c r="AC85" s="11"/>
      <c r="AD85" s="11"/>
      <c r="AE85" s="35"/>
    </row>
    <row r="86" spans="1:31" ht="26.25">
      <c r="A86" s="26" t="s">
        <v>251</v>
      </c>
      <c r="B86" s="14" t="s">
        <v>171</v>
      </c>
      <c r="C86" s="16">
        <v>15.8748</v>
      </c>
      <c r="D86" s="11">
        <v>78</v>
      </c>
      <c r="E86" s="29">
        <v>117</v>
      </c>
      <c r="F86" s="10">
        <f t="shared" si="1"/>
        <v>737.0171592712978</v>
      </c>
      <c r="G86" s="11">
        <v>4</v>
      </c>
      <c r="H86" s="10">
        <f>G86*100/E86</f>
        <v>3.4188034188034186</v>
      </c>
      <c r="I86" s="11"/>
      <c r="J86" s="11"/>
      <c r="K86" s="11"/>
      <c r="L86" s="11"/>
      <c r="M86" s="11"/>
      <c r="N86" s="11"/>
      <c r="O86" s="11">
        <v>4</v>
      </c>
      <c r="P86" s="11"/>
      <c r="Q86" s="11"/>
      <c r="R86" s="11"/>
      <c r="S86" s="11">
        <v>3</v>
      </c>
      <c r="T86" s="11">
        <v>1</v>
      </c>
      <c r="U86" s="11">
        <f>O86*100/G86</f>
        <v>100</v>
      </c>
      <c r="V86" s="11">
        <v>17.549999999999997</v>
      </c>
      <c r="W86" s="11">
        <f>V86*100/E86</f>
        <v>14.999999999999998</v>
      </c>
      <c r="X86" s="11">
        <v>12</v>
      </c>
      <c r="Y86" s="10">
        <f>X86*100/E86</f>
        <v>10.256410256410257</v>
      </c>
      <c r="Z86" s="11"/>
      <c r="AA86" s="11"/>
      <c r="AB86" s="11"/>
      <c r="AC86" s="11"/>
      <c r="AD86" s="11"/>
      <c r="AE86" s="35"/>
    </row>
    <row r="87" spans="1:31" ht="39">
      <c r="A87" s="26" t="s">
        <v>252</v>
      </c>
      <c r="B87" s="14" t="s">
        <v>172</v>
      </c>
      <c r="C87" s="16">
        <v>10.8806</v>
      </c>
      <c r="D87" s="11">
        <v>34</v>
      </c>
      <c r="E87" s="29">
        <v>34</v>
      </c>
      <c r="F87" s="10">
        <f t="shared" si="1"/>
        <v>312.48276749443966</v>
      </c>
      <c r="G87" s="11">
        <v>2</v>
      </c>
      <c r="H87" s="10">
        <f>G87*100/E87</f>
        <v>5.882352941176471</v>
      </c>
      <c r="I87" s="11"/>
      <c r="J87" s="11"/>
      <c r="K87" s="11"/>
      <c r="L87" s="11"/>
      <c r="M87" s="11"/>
      <c r="N87" s="11"/>
      <c r="O87" s="11">
        <v>2</v>
      </c>
      <c r="P87" s="11"/>
      <c r="Q87" s="11"/>
      <c r="R87" s="11"/>
      <c r="S87" s="11">
        <v>1</v>
      </c>
      <c r="T87" s="11">
        <v>1</v>
      </c>
      <c r="U87" s="11">
        <f>O87*100/G87</f>
        <v>100</v>
      </c>
      <c r="V87" s="11">
        <v>4.08</v>
      </c>
      <c r="W87" s="11">
        <f>V87*100/E87</f>
        <v>12</v>
      </c>
      <c r="X87" s="11">
        <v>2</v>
      </c>
      <c r="Y87" s="10">
        <f>X87*100/E87</f>
        <v>5.882352941176471</v>
      </c>
      <c r="Z87" s="11"/>
      <c r="AA87" s="11"/>
      <c r="AB87" s="11"/>
      <c r="AC87" s="11"/>
      <c r="AD87" s="11"/>
      <c r="AE87" s="35"/>
    </row>
    <row r="88" spans="1:31" ht="14.25">
      <c r="A88" s="12" t="s">
        <v>253</v>
      </c>
      <c r="B88" s="13" t="s">
        <v>81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5"/>
    </row>
    <row r="89" spans="1:31" ht="26.25">
      <c r="A89" s="26" t="s">
        <v>254</v>
      </c>
      <c r="B89" s="14" t="s">
        <v>173</v>
      </c>
      <c r="C89" s="16">
        <v>76.064</v>
      </c>
      <c r="D89" s="11"/>
      <c r="E89" s="29"/>
      <c r="F89" s="10">
        <f t="shared" si="1"/>
        <v>0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0"/>
      <c r="Z89" s="11"/>
      <c r="AA89" s="11"/>
      <c r="AB89" s="11"/>
      <c r="AC89" s="11"/>
      <c r="AD89" s="11"/>
      <c r="AE89" s="35"/>
    </row>
    <row r="90" spans="1:31" ht="14.25">
      <c r="A90" s="12" t="s">
        <v>255</v>
      </c>
      <c r="B90" s="13" t="s">
        <v>84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5"/>
    </row>
    <row r="91" spans="1:31" ht="26.25">
      <c r="A91" s="26" t="s">
        <v>82</v>
      </c>
      <c r="B91" s="14" t="s">
        <v>174</v>
      </c>
      <c r="C91" s="16">
        <v>26.05</v>
      </c>
      <c r="D91" s="11"/>
      <c r="E91" s="29"/>
      <c r="F91" s="10">
        <f t="shared" si="1"/>
        <v>0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0"/>
      <c r="Z91" s="11"/>
      <c r="AA91" s="11"/>
      <c r="AB91" s="11"/>
      <c r="AC91" s="11"/>
      <c r="AD91" s="11"/>
      <c r="AE91" s="35"/>
    </row>
    <row r="92" spans="1:31" ht="26.25">
      <c r="A92" s="26" t="s">
        <v>256</v>
      </c>
      <c r="B92" s="14" t="s">
        <v>175</v>
      </c>
      <c r="C92" s="16">
        <v>2.9692</v>
      </c>
      <c r="D92" s="11"/>
      <c r="E92" s="29"/>
      <c r="F92" s="10">
        <f t="shared" si="1"/>
        <v>0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0"/>
      <c r="Z92" s="11"/>
      <c r="AA92" s="11"/>
      <c r="AB92" s="11"/>
      <c r="AC92" s="11"/>
      <c r="AD92" s="11"/>
      <c r="AE92" s="35"/>
    </row>
    <row r="93" spans="1:31" ht="41.25" customHeight="1">
      <c r="A93" s="26"/>
      <c r="B93" s="14" t="s">
        <v>212</v>
      </c>
      <c r="C93" s="16">
        <v>22.713</v>
      </c>
      <c r="D93" s="11"/>
      <c r="E93" s="29"/>
      <c r="F93" s="10">
        <f t="shared" si="1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5"/>
    </row>
    <row r="94" spans="1:31" ht="52.5">
      <c r="A94" s="26" t="s">
        <v>257</v>
      </c>
      <c r="B94" s="14" t="s">
        <v>176</v>
      </c>
      <c r="C94" s="16">
        <v>13.4074</v>
      </c>
      <c r="D94" s="11"/>
      <c r="E94" s="29"/>
      <c r="F94" s="10">
        <f t="shared" si="1"/>
        <v>0</v>
      </c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0"/>
      <c r="Z94" s="11"/>
      <c r="AA94" s="11"/>
      <c r="AB94" s="11"/>
      <c r="AC94" s="11"/>
      <c r="AD94" s="11"/>
      <c r="AE94" s="35"/>
    </row>
    <row r="95" spans="1:31" ht="39">
      <c r="A95" s="26" t="s">
        <v>258</v>
      </c>
      <c r="B95" s="14" t="s">
        <v>177</v>
      </c>
      <c r="C95" s="16">
        <v>9.3056</v>
      </c>
      <c r="D95" s="11"/>
      <c r="E95" s="29"/>
      <c r="F95" s="10">
        <f t="shared" si="1"/>
        <v>0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0"/>
      <c r="Z95" s="11"/>
      <c r="AA95" s="11"/>
      <c r="AB95" s="11"/>
      <c r="AC95" s="11"/>
      <c r="AD95" s="11"/>
      <c r="AE95" s="35"/>
    </row>
    <row r="96" spans="1:31" ht="39">
      <c r="A96" s="26" t="s">
        <v>259</v>
      </c>
      <c r="B96" s="14" t="s">
        <v>178</v>
      </c>
      <c r="C96" s="16">
        <v>22.9524</v>
      </c>
      <c r="D96" s="11"/>
      <c r="E96" s="29"/>
      <c r="F96" s="10">
        <f t="shared" si="1"/>
        <v>0</v>
      </c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0"/>
      <c r="Z96" s="11"/>
      <c r="AA96" s="11"/>
      <c r="AB96" s="11"/>
      <c r="AC96" s="11"/>
      <c r="AD96" s="11"/>
      <c r="AE96" s="35"/>
    </row>
    <row r="97" spans="1:31" ht="26.25">
      <c r="A97" s="26" t="s">
        <v>260</v>
      </c>
      <c r="B97" s="14" t="s">
        <v>179</v>
      </c>
      <c r="C97" s="16">
        <v>11.868</v>
      </c>
      <c r="D97" s="11"/>
      <c r="E97" s="29"/>
      <c r="F97" s="10">
        <f t="shared" si="1"/>
        <v>0</v>
      </c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0"/>
      <c r="Z97" s="11"/>
      <c r="AA97" s="11"/>
      <c r="AB97" s="11"/>
      <c r="AC97" s="11"/>
      <c r="AD97" s="11"/>
      <c r="AE97" s="35"/>
    </row>
    <row r="98" spans="1:31" ht="14.25">
      <c r="A98" s="26" t="s">
        <v>83</v>
      </c>
      <c r="B98" s="13" t="s">
        <v>94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5"/>
    </row>
    <row r="99" spans="1:31" ht="26.25">
      <c r="A99" s="27" t="s">
        <v>85</v>
      </c>
      <c r="B99" s="17" t="s">
        <v>97</v>
      </c>
      <c r="C99" s="16">
        <v>3.578</v>
      </c>
      <c r="D99" s="11"/>
      <c r="E99" s="29"/>
      <c r="F99" s="10">
        <f t="shared" si="1"/>
        <v>0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0"/>
      <c r="Z99" s="11"/>
      <c r="AA99" s="11"/>
      <c r="AB99" s="11"/>
      <c r="AC99" s="11"/>
      <c r="AD99" s="11"/>
      <c r="AE99" s="35"/>
    </row>
    <row r="100" spans="1:31" ht="52.5">
      <c r="A100" s="27" t="s">
        <v>86</v>
      </c>
      <c r="B100" s="17" t="s">
        <v>180</v>
      </c>
      <c r="C100" s="16">
        <v>44.17</v>
      </c>
      <c r="D100" s="11"/>
      <c r="E100" s="29"/>
      <c r="F100" s="10">
        <f t="shared" si="1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0"/>
      <c r="Z100" s="11"/>
      <c r="AA100" s="11"/>
      <c r="AB100" s="11"/>
      <c r="AC100" s="11"/>
      <c r="AD100" s="11"/>
      <c r="AE100" s="35"/>
    </row>
    <row r="101" spans="1:31" ht="78.75">
      <c r="A101" s="27" t="s">
        <v>87</v>
      </c>
      <c r="B101" s="17" t="s">
        <v>181</v>
      </c>
      <c r="C101" s="16">
        <v>60.223</v>
      </c>
      <c r="D101" s="11"/>
      <c r="E101" s="29"/>
      <c r="F101" s="10">
        <f t="shared" si="1"/>
        <v>0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0"/>
      <c r="Z101" s="11"/>
      <c r="AA101" s="11"/>
      <c r="AB101" s="11"/>
      <c r="AC101" s="11"/>
      <c r="AD101" s="11"/>
      <c r="AE101" s="35"/>
    </row>
    <row r="102" spans="1:31" ht="14.25">
      <c r="A102" s="12" t="s">
        <v>88</v>
      </c>
      <c r="B102" s="13" t="s">
        <v>89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5"/>
    </row>
    <row r="103" spans="1:31" ht="78.75">
      <c r="A103" s="26" t="s">
        <v>90</v>
      </c>
      <c r="B103" s="14" t="s">
        <v>182</v>
      </c>
      <c r="C103" s="16">
        <v>19.512</v>
      </c>
      <c r="D103" s="11"/>
      <c r="E103" s="29"/>
      <c r="F103" s="10">
        <f t="shared" si="1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0"/>
      <c r="Z103" s="11"/>
      <c r="AA103" s="11"/>
      <c r="AB103" s="11"/>
      <c r="AC103" s="11"/>
      <c r="AD103" s="11"/>
      <c r="AE103" s="35"/>
    </row>
    <row r="104" spans="1:31" ht="26.25">
      <c r="A104" s="26" t="s">
        <v>91</v>
      </c>
      <c r="B104" s="14" t="s">
        <v>183</v>
      </c>
      <c r="C104" s="16">
        <v>16.651</v>
      </c>
      <c r="D104" s="11"/>
      <c r="E104" s="29"/>
      <c r="F104" s="10">
        <f t="shared" si="1"/>
        <v>0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0"/>
      <c r="Z104" s="11"/>
      <c r="AA104" s="11"/>
      <c r="AB104" s="11"/>
      <c r="AC104" s="11"/>
      <c r="AD104" s="11"/>
      <c r="AE104" s="35"/>
    </row>
    <row r="105" spans="1:31" ht="26.25">
      <c r="A105" s="26" t="s">
        <v>92</v>
      </c>
      <c r="B105" s="14" t="s">
        <v>184</v>
      </c>
      <c r="C105" s="16">
        <v>12.943</v>
      </c>
      <c r="D105" s="11"/>
      <c r="E105" s="29"/>
      <c r="F105" s="10">
        <f t="shared" si="1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0"/>
      <c r="Z105" s="11"/>
      <c r="AA105" s="11"/>
      <c r="AB105" s="11"/>
      <c r="AC105" s="11"/>
      <c r="AD105" s="11"/>
      <c r="AE105" s="35"/>
    </row>
    <row r="106" spans="1:31" ht="26.25">
      <c r="A106" s="26" t="s">
        <v>93</v>
      </c>
      <c r="B106" s="14" t="s">
        <v>185</v>
      </c>
      <c r="C106" s="16">
        <v>69.357</v>
      </c>
      <c r="D106" s="11"/>
      <c r="E106" s="29"/>
      <c r="F106" s="10">
        <f t="shared" si="1"/>
        <v>0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0"/>
      <c r="Z106" s="11"/>
      <c r="AA106" s="11"/>
      <c r="AB106" s="11"/>
      <c r="AC106" s="11"/>
      <c r="AD106" s="11"/>
      <c r="AE106" s="35"/>
    </row>
    <row r="107" spans="1:31" ht="14.25">
      <c r="A107" s="18" t="s">
        <v>261</v>
      </c>
      <c r="B107" s="19" t="s">
        <v>99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5"/>
    </row>
    <row r="108" spans="1:31" ht="26.25">
      <c r="A108" s="27" t="s">
        <v>95</v>
      </c>
      <c r="B108" s="17" t="s">
        <v>186</v>
      </c>
      <c r="C108" s="16">
        <v>31.669</v>
      </c>
      <c r="D108" s="11">
        <v>158</v>
      </c>
      <c r="E108" s="29">
        <v>127</v>
      </c>
      <c r="F108" s="10">
        <f t="shared" si="1"/>
        <v>401.0230825097098</v>
      </c>
      <c r="G108" s="11">
        <v>3</v>
      </c>
      <c r="H108" s="10">
        <f>G108*100/E108</f>
        <v>2.3622047244094486</v>
      </c>
      <c r="I108" s="11"/>
      <c r="J108" s="11"/>
      <c r="K108" s="11"/>
      <c r="L108" s="11"/>
      <c r="M108" s="11"/>
      <c r="N108" s="11"/>
      <c r="O108" s="11">
        <v>2</v>
      </c>
      <c r="P108" s="11"/>
      <c r="Q108" s="11"/>
      <c r="R108" s="11"/>
      <c r="S108" s="11">
        <v>1</v>
      </c>
      <c r="T108" s="11">
        <v>1</v>
      </c>
      <c r="U108" s="11">
        <f>O108*100/G108</f>
        <v>66.66666666666667</v>
      </c>
      <c r="V108" s="11">
        <v>15.24</v>
      </c>
      <c r="W108" s="11">
        <f>V108*100/E108</f>
        <v>12</v>
      </c>
      <c r="X108" s="11">
        <v>3</v>
      </c>
      <c r="Y108" s="10">
        <f>X108*100/E108</f>
        <v>2.3622047244094486</v>
      </c>
      <c r="Z108" s="11"/>
      <c r="AA108" s="11"/>
      <c r="AB108" s="11"/>
      <c r="AC108" s="11"/>
      <c r="AD108" s="11"/>
      <c r="AE108" s="35"/>
    </row>
    <row r="109" spans="1:31" ht="52.5">
      <c r="A109" s="27" t="s">
        <v>96</v>
      </c>
      <c r="B109" s="17" t="s">
        <v>187</v>
      </c>
      <c r="C109" s="16">
        <v>11.123</v>
      </c>
      <c r="D109" s="11"/>
      <c r="E109" s="29"/>
      <c r="F109" s="10">
        <f t="shared" si="1"/>
        <v>0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0"/>
      <c r="Z109" s="11"/>
      <c r="AA109" s="11"/>
      <c r="AB109" s="11"/>
      <c r="AC109" s="11"/>
      <c r="AD109" s="11"/>
      <c r="AE109" s="35"/>
    </row>
    <row r="110" spans="1:31" ht="26.25">
      <c r="A110" s="27" t="s">
        <v>98</v>
      </c>
      <c r="B110" s="17" t="s">
        <v>188</v>
      </c>
      <c r="C110" s="16">
        <v>20.5749</v>
      </c>
      <c r="D110" s="11">
        <v>109</v>
      </c>
      <c r="E110" s="29">
        <v>128</v>
      </c>
      <c r="F110" s="10">
        <f t="shared" si="1"/>
        <v>622.1172399379827</v>
      </c>
      <c r="G110" s="11">
        <v>4</v>
      </c>
      <c r="H110" s="10">
        <f>G110*100/E110</f>
        <v>3.125</v>
      </c>
      <c r="I110" s="11"/>
      <c r="J110" s="11"/>
      <c r="K110" s="11"/>
      <c r="L110" s="11"/>
      <c r="M110" s="11"/>
      <c r="N110" s="11"/>
      <c r="O110" s="11">
        <v>4</v>
      </c>
      <c r="P110" s="11"/>
      <c r="Q110" s="11"/>
      <c r="R110" s="11"/>
      <c r="S110" s="11">
        <v>3</v>
      </c>
      <c r="T110" s="11">
        <v>1</v>
      </c>
      <c r="U110" s="11">
        <f>O110*100/G110</f>
        <v>100</v>
      </c>
      <c r="V110" s="11">
        <v>19.2</v>
      </c>
      <c r="W110" s="11">
        <f>V110*100/E110</f>
        <v>15</v>
      </c>
      <c r="X110" s="11">
        <v>4</v>
      </c>
      <c r="Y110" s="10">
        <f>X110*100/E110</f>
        <v>3.125</v>
      </c>
      <c r="Z110" s="11"/>
      <c r="AA110" s="11"/>
      <c r="AB110" s="11"/>
      <c r="AC110" s="11"/>
      <c r="AD110" s="11"/>
      <c r="AE110" s="35"/>
    </row>
    <row r="111" spans="1:31" ht="14.25">
      <c r="A111" s="18" t="s">
        <v>262</v>
      </c>
      <c r="B111" s="19" t="s">
        <v>103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5"/>
    </row>
    <row r="112" spans="1:31" ht="26.25">
      <c r="A112" s="27" t="s">
        <v>100</v>
      </c>
      <c r="B112" s="17" t="s">
        <v>189</v>
      </c>
      <c r="C112" s="16">
        <v>16.78</v>
      </c>
      <c r="D112" s="11"/>
      <c r="E112" s="29"/>
      <c r="F112" s="10">
        <f t="shared" si="1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0"/>
      <c r="Z112" s="11"/>
      <c r="AA112" s="11"/>
      <c r="AB112" s="11"/>
      <c r="AC112" s="11"/>
      <c r="AD112" s="11"/>
      <c r="AE112" s="35"/>
    </row>
    <row r="113" spans="1:31" ht="26.25">
      <c r="A113" s="27" t="s">
        <v>101</v>
      </c>
      <c r="B113" s="17" t="s">
        <v>190</v>
      </c>
      <c r="C113" s="16">
        <v>16.96</v>
      </c>
      <c r="D113" s="11"/>
      <c r="E113" s="29"/>
      <c r="F113" s="10">
        <f t="shared" si="1"/>
        <v>0</v>
      </c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0"/>
      <c r="Z113" s="11"/>
      <c r="AA113" s="11"/>
      <c r="AB113" s="11"/>
      <c r="AC113" s="11"/>
      <c r="AD113" s="11"/>
      <c r="AE113" s="35"/>
    </row>
    <row r="114" spans="1:31" ht="26.25">
      <c r="A114" s="27" t="s">
        <v>102</v>
      </c>
      <c r="B114" s="17" t="s">
        <v>191</v>
      </c>
      <c r="C114" s="16">
        <v>13.76</v>
      </c>
      <c r="D114" s="11"/>
      <c r="E114" s="29"/>
      <c r="F114" s="10">
        <f t="shared" si="1"/>
        <v>0</v>
      </c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0"/>
      <c r="Z114" s="11"/>
      <c r="AA114" s="11"/>
      <c r="AB114" s="11"/>
      <c r="AC114" s="11"/>
      <c r="AD114" s="11"/>
      <c r="AE114" s="35"/>
    </row>
    <row r="115" spans="1:31" ht="78.75">
      <c r="A115" s="27" t="s">
        <v>263</v>
      </c>
      <c r="B115" s="17" t="s">
        <v>192</v>
      </c>
      <c r="C115" s="16">
        <v>73.15</v>
      </c>
      <c r="D115" s="11"/>
      <c r="E115" s="29"/>
      <c r="F115" s="10">
        <f t="shared" si="1"/>
        <v>0</v>
      </c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0"/>
      <c r="Z115" s="11"/>
      <c r="AA115" s="11"/>
      <c r="AB115" s="11"/>
      <c r="AC115" s="11"/>
      <c r="AD115" s="11"/>
      <c r="AE115" s="35"/>
    </row>
    <row r="116" spans="1:31" ht="14.25">
      <c r="A116" s="18" t="s">
        <v>264</v>
      </c>
      <c r="B116" s="19" t="s">
        <v>108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5"/>
    </row>
    <row r="117" spans="1:31" ht="26.25">
      <c r="A117" s="27" t="s">
        <v>104</v>
      </c>
      <c r="B117" s="17" t="s">
        <v>193</v>
      </c>
      <c r="C117" s="16">
        <v>21.25</v>
      </c>
      <c r="D117" s="11"/>
      <c r="E117" s="29"/>
      <c r="F117" s="10">
        <f t="shared" si="1"/>
        <v>0</v>
      </c>
      <c r="G117" s="11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0"/>
      <c r="Z117" s="11"/>
      <c r="AA117" s="11"/>
      <c r="AB117" s="11"/>
      <c r="AC117" s="11"/>
      <c r="AD117" s="11"/>
      <c r="AE117" s="35"/>
    </row>
    <row r="118" spans="1:31" ht="39">
      <c r="A118" s="27" t="s">
        <v>105</v>
      </c>
      <c r="B118" s="17" t="s">
        <v>194</v>
      </c>
      <c r="C118" s="16">
        <v>24.278</v>
      </c>
      <c r="D118" s="11"/>
      <c r="E118" s="29"/>
      <c r="F118" s="10">
        <f t="shared" si="1"/>
        <v>0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0"/>
      <c r="Z118" s="11"/>
      <c r="AA118" s="11"/>
      <c r="AB118" s="11"/>
      <c r="AC118" s="11"/>
      <c r="AD118" s="11"/>
      <c r="AE118" s="35"/>
    </row>
    <row r="119" spans="1:31" ht="39">
      <c r="A119" s="27" t="s">
        <v>265</v>
      </c>
      <c r="B119" s="17" t="s">
        <v>195</v>
      </c>
      <c r="C119" s="16">
        <v>31.4802</v>
      </c>
      <c r="D119" s="11"/>
      <c r="E119" s="29"/>
      <c r="F119" s="10">
        <f t="shared" si="1"/>
        <v>0</v>
      </c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0"/>
      <c r="Z119" s="11"/>
      <c r="AA119" s="11"/>
      <c r="AB119" s="11"/>
      <c r="AC119" s="11"/>
      <c r="AD119" s="11"/>
      <c r="AE119" s="35"/>
    </row>
    <row r="120" spans="1:31" ht="39">
      <c r="A120" s="27" t="s">
        <v>106</v>
      </c>
      <c r="B120" s="17" t="s">
        <v>196</v>
      </c>
      <c r="C120" s="16">
        <v>8.087</v>
      </c>
      <c r="D120" s="11">
        <v>2</v>
      </c>
      <c r="E120" s="29">
        <v>10</v>
      </c>
      <c r="F120" s="10">
        <f t="shared" si="1"/>
        <v>123.65524916532708</v>
      </c>
      <c r="G120" s="11"/>
      <c r="H120" s="10">
        <f>G120*100/E120</f>
        <v>0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v>0.8</v>
      </c>
      <c r="W120" s="11">
        <f>V120*100/E120</f>
        <v>8</v>
      </c>
      <c r="X120" s="11">
        <v>0</v>
      </c>
      <c r="Y120" s="10">
        <f>X120*100/E120</f>
        <v>0</v>
      </c>
      <c r="Z120" s="11"/>
      <c r="AA120" s="11"/>
      <c r="AB120" s="11"/>
      <c r="AC120" s="11"/>
      <c r="AD120" s="11"/>
      <c r="AE120" s="35"/>
    </row>
    <row r="121" spans="1:31" ht="66">
      <c r="A121" s="27" t="s">
        <v>107</v>
      </c>
      <c r="B121" s="17" t="s">
        <v>197</v>
      </c>
      <c r="C121" s="16">
        <v>18.0715</v>
      </c>
      <c r="D121" s="11"/>
      <c r="E121" s="29"/>
      <c r="F121" s="10">
        <f t="shared" si="1"/>
        <v>0</v>
      </c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0"/>
      <c r="Z121" s="11"/>
      <c r="AA121" s="11"/>
      <c r="AB121" s="11"/>
      <c r="AC121" s="11"/>
      <c r="AD121" s="11"/>
      <c r="AE121" s="35"/>
    </row>
    <row r="122" spans="1:31" ht="39">
      <c r="A122" s="27" t="s">
        <v>266</v>
      </c>
      <c r="B122" s="17" t="s">
        <v>198</v>
      </c>
      <c r="C122" s="16">
        <v>6.325</v>
      </c>
      <c r="D122" s="11"/>
      <c r="E122" s="29"/>
      <c r="F122" s="10">
        <f t="shared" si="1"/>
        <v>0</v>
      </c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0"/>
      <c r="Z122" s="11"/>
      <c r="AA122" s="11"/>
      <c r="AB122" s="11"/>
      <c r="AC122" s="11"/>
      <c r="AD122" s="11"/>
      <c r="AE122" s="35"/>
    </row>
    <row r="123" spans="1:31" ht="14.25">
      <c r="A123" s="18" t="s">
        <v>267</v>
      </c>
      <c r="B123" s="19" t="s">
        <v>113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5"/>
    </row>
    <row r="124" spans="1:31" ht="26.25">
      <c r="A124" s="27" t="s">
        <v>109</v>
      </c>
      <c r="B124" s="17" t="s">
        <v>199</v>
      </c>
      <c r="C124" s="16">
        <v>1.941</v>
      </c>
      <c r="D124" s="11"/>
      <c r="E124" s="29">
        <v>0</v>
      </c>
      <c r="F124" s="10">
        <f t="shared" si="1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0"/>
      <c r="Z124" s="11"/>
      <c r="AA124" s="11"/>
      <c r="AB124" s="11"/>
      <c r="AC124" s="11"/>
      <c r="AD124" s="11"/>
      <c r="AE124" s="35"/>
    </row>
    <row r="125" spans="1:31" ht="26.25">
      <c r="A125" s="27" t="s">
        <v>110</v>
      </c>
      <c r="B125" s="17" t="s">
        <v>200</v>
      </c>
      <c r="C125" s="16">
        <v>34.555</v>
      </c>
      <c r="D125" s="11">
        <v>73</v>
      </c>
      <c r="E125" s="29">
        <v>105</v>
      </c>
      <c r="F125" s="10">
        <f t="shared" si="1"/>
        <v>303.86340616408626</v>
      </c>
      <c r="G125" s="11">
        <v>3</v>
      </c>
      <c r="H125" s="10">
        <f>G125*100/E125</f>
        <v>2.857142857142857</v>
      </c>
      <c r="I125" s="11"/>
      <c r="J125" s="11"/>
      <c r="K125" s="11"/>
      <c r="L125" s="11"/>
      <c r="M125" s="11"/>
      <c r="N125" s="11"/>
      <c r="O125" s="11">
        <v>1</v>
      </c>
      <c r="P125" s="11"/>
      <c r="Q125" s="11"/>
      <c r="R125" s="11"/>
      <c r="S125" s="11">
        <v>0</v>
      </c>
      <c r="T125" s="11">
        <v>1</v>
      </c>
      <c r="U125" s="11">
        <f>O125*100/G125</f>
        <v>33.333333333333336</v>
      </c>
      <c r="V125" s="11">
        <v>12.600000000000001</v>
      </c>
      <c r="W125" s="11">
        <f>V125*100/E125</f>
        <v>12.000000000000002</v>
      </c>
      <c r="X125" s="11">
        <v>3</v>
      </c>
      <c r="Y125" s="10">
        <f>X125*100/E125</f>
        <v>2.857142857142857</v>
      </c>
      <c r="Z125" s="11"/>
      <c r="AA125" s="11"/>
      <c r="AB125" s="11"/>
      <c r="AC125" s="11"/>
      <c r="AD125" s="11"/>
      <c r="AE125" s="35"/>
    </row>
    <row r="126" spans="1:31" ht="39">
      <c r="A126" s="27" t="s">
        <v>111</v>
      </c>
      <c r="B126" s="17" t="s">
        <v>201</v>
      </c>
      <c r="C126" s="16">
        <v>11.592</v>
      </c>
      <c r="D126" s="11">
        <v>25</v>
      </c>
      <c r="E126" s="29">
        <v>38</v>
      </c>
      <c r="F126" s="10">
        <f t="shared" si="1"/>
        <v>327.81228433402345</v>
      </c>
      <c r="G126" s="11">
        <v>2</v>
      </c>
      <c r="H126" s="10">
        <f>G126*100/E126</f>
        <v>5.2631578947368425</v>
      </c>
      <c r="I126" s="11"/>
      <c r="J126" s="11"/>
      <c r="K126" s="11"/>
      <c r="L126" s="11"/>
      <c r="M126" s="11"/>
      <c r="N126" s="11"/>
      <c r="O126" s="11">
        <v>2</v>
      </c>
      <c r="P126" s="11"/>
      <c r="Q126" s="11"/>
      <c r="R126" s="11"/>
      <c r="S126" s="11">
        <v>1</v>
      </c>
      <c r="T126" s="11">
        <v>1</v>
      </c>
      <c r="U126" s="11">
        <f>O126*100/G126</f>
        <v>100</v>
      </c>
      <c r="V126" s="11">
        <v>4.5600000000000005</v>
      </c>
      <c r="W126" s="11">
        <f>V126*100/E126</f>
        <v>12.000000000000002</v>
      </c>
      <c r="X126" s="11">
        <v>3</v>
      </c>
      <c r="Y126" s="10">
        <f>X126*100/E126</f>
        <v>7.894736842105263</v>
      </c>
      <c r="Z126" s="11"/>
      <c r="AA126" s="11"/>
      <c r="AB126" s="11"/>
      <c r="AC126" s="11"/>
      <c r="AD126" s="11"/>
      <c r="AE126" s="35"/>
    </row>
    <row r="127" spans="1:31" ht="78.75">
      <c r="A127" s="27" t="s">
        <v>112</v>
      </c>
      <c r="B127" s="17" t="s">
        <v>202</v>
      </c>
      <c r="C127" s="16">
        <v>66.416</v>
      </c>
      <c r="D127" s="11">
        <v>3</v>
      </c>
      <c r="E127" s="29">
        <v>36</v>
      </c>
      <c r="F127" s="10">
        <f t="shared" si="1"/>
        <v>54.203806311732116</v>
      </c>
      <c r="G127" s="11"/>
      <c r="H127" s="10">
        <f>G127*100/E127</f>
        <v>0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>
        <v>1.7999999999999998</v>
      </c>
      <c r="W127" s="11">
        <f>V127*100/E127</f>
        <v>4.999999999999999</v>
      </c>
      <c r="X127" s="11">
        <v>0</v>
      </c>
      <c r="Y127" s="10">
        <f>X127*100/E127</f>
        <v>0</v>
      </c>
      <c r="Z127" s="11"/>
      <c r="AA127" s="11"/>
      <c r="AB127" s="11"/>
      <c r="AC127" s="11"/>
      <c r="AD127" s="11"/>
      <c r="AE127" s="35"/>
    </row>
    <row r="128" spans="1:31" ht="14.25">
      <c r="A128" s="18" t="s">
        <v>268</v>
      </c>
      <c r="B128" s="19" t="s">
        <v>116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5"/>
    </row>
    <row r="129" spans="1:31" ht="78" customHeight="1">
      <c r="A129" s="27" t="s">
        <v>114</v>
      </c>
      <c r="B129" s="17" t="s">
        <v>203</v>
      </c>
      <c r="C129" s="10">
        <v>76.101</v>
      </c>
      <c r="D129" s="11">
        <v>114</v>
      </c>
      <c r="E129" s="29">
        <v>215</v>
      </c>
      <c r="F129" s="10">
        <f t="shared" si="1"/>
        <v>282.51928358365853</v>
      </c>
      <c r="G129" s="11">
        <v>1</v>
      </c>
      <c r="H129" s="10">
        <f>G129*100/E129</f>
        <v>0.46511627906976744</v>
      </c>
      <c r="I129" s="11"/>
      <c r="J129" s="11"/>
      <c r="K129" s="11"/>
      <c r="L129" s="11"/>
      <c r="M129" s="11"/>
      <c r="N129" s="11"/>
      <c r="O129" s="11">
        <v>1</v>
      </c>
      <c r="P129" s="11"/>
      <c r="Q129" s="11"/>
      <c r="R129" s="11"/>
      <c r="S129" s="11">
        <v>1</v>
      </c>
      <c r="T129" s="11">
        <v>0</v>
      </c>
      <c r="U129" s="11">
        <f>O129*100/G129</f>
        <v>100</v>
      </c>
      <c r="V129" s="11">
        <v>17.2</v>
      </c>
      <c r="W129" s="11">
        <f>V129*100/E129</f>
        <v>8</v>
      </c>
      <c r="X129" s="11">
        <v>2</v>
      </c>
      <c r="Y129" s="10">
        <f>X129*100/E129</f>
        <v>0.9302325581395349</v>
      </c>
      <c r="Z129" s="11"/>
      <c r="AA129" s="11"/>
      <c r="AB129" s="11"/>
      <c r="AC129" s="11"/>
      <c r="AD129" s="11"/>
      <c r="AE129" s="35"/>
    </row>
    <row r="130" spans="1:31" ht="26.25">
      <c r="A130" s="27" t="s">
        <v>115</v>
      </c>
      <c r="B130" s="17" t="s">
        <v>204</v>
      </c>
      <c r="C130" s="16">
        <v>1.199</v>
      </c>
      <c r="D130" s="11"/>
      <c r="E130" s="29"/>
      <c r="F130" s="10">
        <f t="shared" si="1"/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11"/>
      <c r="AA130" s="11"/>
      <c r="AB130" s="11"/>
      <c r="AC130" s="11"/>
      <c r="AD130" s="11"/>
      <c r="AE130" s="35"/>
    </row>
    <row r="131" spans="3:31" ht="14.25">
      <c r="C131" s="45">
        <f>SUM(C13:C130)-C26-C93</f>
        <v>2407.6582</v>
      </c>
      <c r="D131" s="44">
        <f>SUM(D13:D130)</f>
        <v>2205</v>
      </c>
      <c r="E131" s="44">
        <f>SUM(E13:E130)</f>
        <v>2727</v>
      </c>
      <c r="F131" s="10">
        <f>E131/C131</f>
        <v>1.1326358533781913</v>
      </c>
      <c r="G131" s="44">
        <f>SUM(G13:G130)</f>
        <v>136</v>
      </c>
      <c r="H131" s="10">
        <f>G131*100/D131</f>
        <v>6.167800453514739</v>
      </c>
      <c r="I131" s="43"/>
      <c r="J131" s="43"/>
      <c r="K131" s="43"/>
      <c r="L131" s="43"/>
      <c r="M131" s="44">
        <f>SUM(M13:M130)</f>
        <v>2</v>
      </c>
      <c r="N131" s="44">
        <f>SUM(N13:N130)</f>
        <v>1</v>
      </c>
      <c r="O131" s="44">
        <f>SUM(O13:O130)</f>
        <v>129</v>
      </c>
      <c r="P131" s="43"/>
      <c r="Q131" s="43"/>
      <c r="R131" s="43"/>
      <c r="S131" s="44">
        <f>SUM(S13:S130)</f>
        <v>97</v>
      </c>
      <c r="T131" s="44">
        <f>SUM(T12:T130)</f>
        <v>32</v>
      </c>
      <c r="U131" s="46">
        <f>O131*100/G131</f>
        <v>94.8529411764706</v>
      </c>
      <c r="V131" s="44">
        <f>SUM(V13:V130)</f>
        <v>395.40000000000003</v>
      </c>
      <c r="W131" s="11">
        <f>V131*100/E131</f>
        <v>14.499449944994499</v>
      </c>
      <c r="X131" s="44">
        <f>SUM(X13:X130)</f>
        <v>174</v>
      </c>
      <c r="Y131" s="10">
        <f>X131*100/E131</f>
        <v>6.380638063806381</v>
      </c>
      <c r="Z131" s="43"/>
      <c r="AA131" s="43"/>
      <c r="AB131" s="43"/>
      <c r="AC131" s="43"/>
      <c r="AD131" s="11">
        <f>SUM(AD13:AD130)</f>
        <v>2</v>
      </c>
      <c r="AE131" s="44">
        <f>SUM(AE12:AE130)</f>
        <v>2</v>
      </c>
    </row>
    <row r="132" spans="1:31" ht="14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8"/>
      <c r="N132" s="38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t="14.25" hidden="1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8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4.25" hidden="1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8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4.25" hidden="1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8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4.25" hidden="1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8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4.25" hidden="1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8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4.25" hidden="1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8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4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8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4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8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4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8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4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8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4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8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4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8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4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8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4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8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sheetProtection/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Галченков Юрий Дмитриевич</dc:creator>
  <cp:keywords/>
  <dc:description/>
  <cp:lastModifiedBy>User</cp:lastModifiedBy>
  <cp:lastPrinted>2021-07-01T11:52:02Z</cp:lastPrinted>
  <dcterms:created xsi:type="dcterms:W3CDTF">2021-03-16T11:20:44Z</dcterms:created>
  <dcterms:modified xsi:type="dcterms:W3CDTF">2023-05-25T11:53:19Z</dcterms:modified>
  <cp:category/>
  <cp:version/>
  <cp:contentType/>
  <cp:contentStatus/>
</cp:coreProperties>
</file>